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lcolmhooper/Documents/R^2 space/JustNoise XL ƒ/"/>
    </mc:Choice>
  </mc:AlternateContent>
  <xr:revisionPtr revIDLastSave="0" documentId="13_ncr:1_{3C9E726A-79A4-6745-8C49-81E25E54E8B2}" xr6:coauthVersionLast="47" xr6:coauthVersionMax="47" xr10:uidLastSave="{00000000-0000-0000-0000-000000000000}"/>
  <bookViews>
    <workbookView xWindow="0" yWindow="1240" windowWidth="30240" windowHeight="15440" tabRatio="500" activeTab="8" xr2:uid="{00000000-000D-0000-FFFF-FFFF00000000}"/>
  </bookViews>
  <sheets>
    <sheet name="n-Spheres" sheetId="8" r:id="rId1"/>
    <sheet name="PDF" sheetId="11" r:id="rId2"/>
    <sheet name="CDF" sheetId="12" r:id="rId3"/>
    <sheet name="Critical values; m=1" sheetId="1" r:id="rId4"/>
    <sheet name="Critical values; m=2" sheetId="17" r:id="rId5"/>
    <sheet name="PDF vs Chi^2" sheetId="13" r:id="rId6"/>
    <sheet name="m=1; converge to chisq" sheetId="14" r:id="rId7"/>
    <sheet name="m=1; convergence" sheetId="15" r:id="rId8"/>
    <sheet name="m=3" sheetId="1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2" i="17" l="1"/>
  <c r="B92" i="17"/>
  <c r="C92" i="17"/>
  <c r="D92" i="17"/>
  <c r="H92" i="17" s="1"/>
  <c r="E92" i="17"/>
  <c r="I92" i="17" s="1"/>
  <c r="F92" i="17"/>
  <c r="G92" i="17"/>
  <c r="A93" i="17"/>
  <c r="H93" i="17" s="1"/>
  <c r="B93" i="17"/>
  <c r="C93" i="17"/>
  <c r="D93" i="17"/>
  <c r="E93" i="17"/>
  <c r="I93" i="17" s="1"/>
  <c r="F93" i="17"/>
  <c r="A94" i="17"/>
  <c r="G94" i="17" s="1"/>
  <c r="C94" i="17"/>
  <c r="D94" i="17"/>
  <c r="E94" i="17"/>
  <c r="I94" i="17" s="1"/>
  <c r="A91" i="17"/>
  <c r="B91" i="17"/>
  <c r="F91" i="17"/>
  <c r="C91" i="17"/>
  <c r="G91" i="17" s="1"/>
  <c r="D91" i="17"/>
  <c r="H91" i="17" s="1"/>
  <c r="E91" i="17"/>
  <c r="I91" i="17" s="1"/>
  <c r="A84" i="17"/>
  <c r="B84" i="17"/>
  <c r="C84" i="17"/>
  <c r="D84" i="17"/>
  <c r="H84" i="17" s="1"/>
  <c r="E84" i="17"/>
  <c r="I84" i="17" s="1"/>
  <c r="F84" i="17"/>
  <c r="G84" i="17"/>
  <c r="A85" i="17"/>
  <c r="H85" i="17" s="1"/>
  <c r="B85" i="17"/>
  <c r="C85" i="17"/>
  <c r="D85" i="17"/>
  <c r="E85" i="17"/>
  <c r="I85" i="17" s="1"/>
  <c r="F85" i="17"/>
  <c r="A86" i="17"/>
  <c r="G86" i="17" s="1"/>
  <c r="B86" i="17"/>
  <c r="C86" i="17"/>
  <c r="D86" i="17"/>
  <c r="E86" i="17"/>
  <c r="I86" i="17" s="1"/>
  <c r="A87" i="17"/>
  <c r="F87" i="17" s="1"/>
  <c r="B87" i="17"/>
  <c r="C87" i="17"/>
  <c r="D87" i="17"/>
  <c r="A88" i="17"/>
  <c r="E88" i="17" s="1"/>
  <c r="I88" i="17" s="1"/>
  <c r="B88" i="17"/>
  <c r="C88" i="17"/>
  <c r="A89" i="17"/>
  <c r="D89" i="17" s="1"/>
  <c r="A83" i="17"/>
  <c r="D12" i="8"/>
  <c r="A79" i="17"/>
  <c r="B79" i="17"/>
  <c r="C79" i="17"/>
  <c r="D79" i="17"/>
  <c r="H79" i="17" s="1"/>
  <c r="E79" i="17"/>
  <c r="I79" i="17" s="1"/>
  <c r="F79" i="17"/>
  <c r="G79" i="17"/>
  <c r="A80" i="17"/>
  <c r="H80" i="17" s="1"/>
  <c r="B80" i="17"/>
  <c r="C80" i="17"/>
  <c r="D80" i="17"/>
  <c r="E80" i="17"/>
  <c r="I80" i="17" s="1"/>
  <c r="F80" i="17"/>
  <c r="A81" i="17"/>
  <c r="G81" i="17" s="1"/>
  <c r="B81" i="17"/>
  <c r="C81" i="17"/>
  <c r="D81" i="17"/>
  <c r="E81" i="17"/>
  <c r="I81" i="17" s="1"/>
  <c r="A82" i="17"/>
  <c r="C82" i="17"/>
  <c r="D82" i="17"/>
  <c r="A78" i="17"/>
  <c r="B78" i="17"/>
  <c r="F78" i="17"/>
  <c r="C78" i="17"/>
  <c r="G78" i="17" s="1"/>
  <c r="D78" i="17"/>
  <c r="H78" i="17" s="1"/>
  <c r="E78" i="17"/>
  <c r="I78" i="17" s="1"/>
  <c r="A73" i="17"/>
  <c r="B73" i="17"/>
  <c r="C73" i="17"/>
  <c r="D73" i="17"/>
  <c r="H73" i="17" s="1"/>
  <c r="E73" i="17"/>
  <c r="I73" i="17" s="1"/>
  <c r="F73" i="17"/>
  <c r="G73" i="17"/>
  <c r="A74" i="17"/>
  <c r="H74" i="17" s="1"/>
  <c r="B74" i="17"/>
  <c r="C74" i="17"/>
  <c r="D74" i="17"/>
  <c r="E74" i="17"/>
  <c r="I74" i="17" s="1"/>
  <c r="F74" i="17"/>
  <c r="A75" i="17"/>
  <c r="D75" i="17"/>
  <c r="E75" i="17"/>
  <c r="I75" i="17" s="1"/>
  <c r="A72" i="17"/>
  <c r="B72" i="17" s="1"/>
  <c r="F72" i="17" s="1"/>
  <c r="C72" i="17"/>
  <c r="G72" i="17" s="1"/>
  <c r="D72" i="17"/>
  <c r="E72" i="17"/>
  <c r="I72" i="17" s="1"/>
  <c r="A65" i="17"/>
  <c r="B65" i="17" s="1"/>
  <c r="F65" i="17" s="1"/>
  <c r="C65" i="17"/>
  <c r="D65" i="17"/>
  <c r="H65" i="17" s="1"/>
  <c r="E65" i="17"/>
  <c r="I65" i="17" s="1"/>
  <c r="G65" i="17"/>
  <c r="A66" i="17"/>
  <c r="H66" i="17" s="1"/>
  <c r="B66" i="17"/>
  <c r="C66" i="17"/>
  <c r="G66" i="17" s="1"/>
  <c r="D66" i="17"/>
  <c r="E66" i="17"/>
  <c r="I66" i="17" s="1"/>
  <c r="F66" i="17"/>
  <c r="A67" i="17"/>
  <c r="D67" i="17"/>
  <c r="E67" i="17"/>
  <c r="I67" i="17" s="1"/>
  <c r="A68" i="17"/>
  <c r="C68" i="17"/>
  <c r="D68" i="17"/>
  <c r="H68" i="17" s="1"/>
  <c r="A69" i="17"/>
  <c r="E69" i="17" s="1"/>
  <c r="I69" i="17" s="1"/>
  <c r="B69" i="17"/>
  <c r="C69" i="17"/>
  <c r="G69" i="17" s="1"/>
  <c r="A70" i="17"/>
  <c r="D70" i="17" s="1"/>
  <c r="A63" i="17"/>
  <c r="A64" i="17"/>
  <c r="A62" i="17"/>
  <c r="A53" i="17"/>
  <c r="B53" i="17"/>
  <c r="C53" i="17"/>
  <c r="D53" i="17"/>
  <c r="E53" i="17"/>
  <c r="I53" i="17" s="1"/>
  <c r="F53" i="17"/>
  <c r="G53" i="17"/>
  <c r="H53" i="17"/>
  <c r="A54" i="17"/>
  <c r="H54" i="17" s="1"/>
  <c r="C54" i="17"/>
  <c r="D54" i="17"/>
  <c r="E54" i="17"/>
  <c r="I54" i="17" s="1"/>
  <c r="G54" i="17"/>
  <c r="A55" i="17"/>
  <c r="G55" i="17" s="1"/>
  <c r="B55" i="17"/>
  <c r="C55" i="17"/>
  <c r="D55" i="17"/>
  <c r="H55" i="17" s="1"/>
  <c r="E55" i="17"/>
  <c r="I55" i="17" s="1"/>
  <c r="F55" i="17"/>
  <c r="A56" i="17"/>
  <c r="D56" i="17"/>
  <c r="E56" i="17"/>
  <c r="I56" i="17" s="1"/>
  <c r="A52" i="17"/>
  <c r="B52" i="17"/>
  <c r="F52" i="17"/>
  <c r="C52" i="17"/>
  <c r="G52" i="17" s="1"/>
  <c r="D52" i="17"/>
  <c r="H52" i="17"/>
  <c r="E52" i="17"/>
  <c r="I52" i="17" s="1"/>
  <c r="A33" i="17"/>
  <c r="B33" i="17"/>
  <c r="C33" i="17"/>
  <c r="D33" i="17"/>
  <c r="H33" i="17" s="1"/>
  <c r="E33" i="17"/>
  <c r="I33" i="17" s="1"/>
  <c r="F33" i="17"/>
  <c r="G33" i="17"/>
  <c r="A34" i="17"/>
  <c r="H34" i="17" s="1"/>
  <c r="B34" i="17"/>
  <c r="C34" i="17"/>
  <c r="D34" i="17"/>
  <c r="E34" i="17"/>
  <c r="I34" i="17" s="1"/>
  <c r="F34" i="17"/>
  <c r="A35" i="17"/>
  <c r="G35" i="17" s="1"/>
  <c r="C35" i="17"/>
  <c r="D35" i="17"/>
  <c r="E35" i="17"/>
  <c r="I35" i="17" s="1"/>
  <c r="A36" i="17"/>
  <c r="F36" i="17" s="1"/>
  <c r="B36" i="17"/>
  <c r="C36" i="17"/>
  <c r="D36" i="17"/>
  <c r="H36" i="17" s="1"/>
  <c r="A37" i="17"/>
  <c r="E37" i="17" s="1"/>
  <c r="I37" i="17" s="1"/>
  <c r="B37" i="17"/>
  <c r="C37" i="17"/>
  <c r="A38" i="17"/>
  <c r="D38" i="17" s="1"/>
  <c r="B38" i="17"/>
  <c r="A39" i="17"/>
  <c r="C39" i="17" s="1"/>
  <c r="F5" i="17"/>
  <c r="G5" i="17"/>
  <c r="H5" i="17"/>
  <c r="I5" i="17"/>
  <c r="F6" i="17"/>
  <c r="G6" i="17"/>
  <c r="H6" i="17"/>
  <c r="I6" i="17"/>
  <c r="F7" i="17"/>
  <c r="G7" i="17"/>
  <c r="H7" i="17"/>
  <c r="I7" i="17"/>
  <c r="F8" i="17"/>
  <c r="G8" i="17"/>
  <c r="H8" i="17"/>
  <c r="I8" i="17"/>
  <c r="F9" i="17"/>
  <c r="G9" i="17"/>
  <c r="H9" i="17"/>
  <c r="I9" i="17"/>
  <c r="F10" i="17"/>
  <c r="G10" i="17"/>
  <c r="H10" i="17"/>
  <c r="I10" i="17"/>
  <c r="F11" i="17"/>
  <c r="G11" i="17"/>
  <c r="H11" i="17"/>
  <c r="I11" i="17"/>
  <c r="F12" i="17"/>
  <c r="G12" i="17"/>
  <c r="H12" i="17"/>
  <c r="I12" i="17"/>
  <c r="F13" i="17"/>
  <c r="G13" i="17"/>
  <c r="H13" i="17"/>
  <c r="I13" i="17"/>
  <c r="F14" i="17"/>
  <c r="G14" i="17"/>
  <c r="H14" i="17"/>
  <c r="I14" i="17"/>
  <c r="F15" i="17"/>
  <c r="G15" i="17"/>
  <c r="H15" i="17"/>
  <c r="I15" i="17"/>
  <c r="F16" i="17"/>
  <c r="G16" i="17"/>
  <c r="H16" i="17"/>
  <c r="I16" i="17"/>
  <c r="F17" i="17"/>
  <c r="G17" i="17"/>
  <c r="H17" i="17"/>
  <c r="I17" i="17"/>
  <c r="F18" i="17"/>
  <c r="G18" i="17"/>
  <c r="H18" i="17"/>
  <c r="I18" i="17"/>
  <c r="F19" i="17"/>
  <c r="G19" i="17"/>
  <c r="H19" i="17"/>
  <c r="I19" i="17"/>
  <c r="F20" i="17"/>
  <c r="G20" i="17"/>
  <c r="H20" i="17"/>
  <c r="I20" i="17"/>
  <c r="F21" i="17"/>
  <c r="G21" i="17"/>
  <c r="H21" i="17"/>
  <c r="I21" i="17"/>
  <c r="F22" i="17"/>
  <c r="G22" i="17"/>
  <c r="H22" i="17"/>
  <c r="I22" i="17"/>
  <c r="F23" i="17"/>
  <c r="G23" i="17"/>
  <c r="H23" i="17"/>
  <c r="I23" i="17"/>
  <c r="F24" i="17"/>
  <c r="G24" i="17"/>
  <c r="H24" i="17"/>
  <c r="I24" i="17"/>
  <c r="F25" i="17"/>
  <c r="G25" i="17"/>
  <c r="H25" i="17"/>
  <c r="I25" i="17"/>
  <c r="F26" i="17"/>
  <c r="G26" i="17"/>
  <c r="H26" i="17"/>
  <c r="I26" i="17"/>
  <c r="F27" i="17"/>
  <c r="G27" i="17"/>
  <c r="H27" i="17"/>
  <c r="I27" i="17"/>
  <c r="F28" i="17"/>
  <c r="G28" i="17"/>
  <c r="H28" i="17"/>
  <c r="I28" i="17"/>
  <c r="F29" i="17"/>
  <c r="G29" i="17"/>
  <c r="H29" i="17"/>
  <c r="I29" i="17"/>
  <c r="F30" i="17"/>
  <c r="G30" i="17"/>
  <c r="H30" i="17"/>
  <c r="I30" i="17"/>
  <c r="F31" i="17"/>
  <c r="G31" i="17"/>
  <c r="H31" i="17"/>
  <c r="I31" i="17"/>
  <c r="F32" i="17"/>
  <c r="G32" i="17"/>
  <c r="H32" i="17"/>
  <c r="I32" i="17"/>
  <c r="G4" i="17"/>
  <c r="H4" i="17"/>
  <c r="I4" i="17"/>
  <c r="F4" i="17"/>
  <c r="G1" i="17"/>
  <c r="H1" i="17"/>
  <c r="I1" i="17"/>
  <c r="F1" i="17"/>
  <c r="A5" i="17"/>
  <c r="A6" i="17"/>
  <c r="A7" i="17"/>
  <c r="A8" i="17" s="1"/>
  <c r="A9" i="17" s="1"/>
  <c r="A10" i="17" s="1"/>
  <c r="A11" i="17" s="1"/>
  <c r="A12" i="17" s="1"/>
  <c r="A4" i="17"/>
  <c r="C4" i="17"/>
  <c r="D6" i="17"/>
  <c r="C5" i="17"/>
  <c r="V3" i="1"/>
  <c r="V4" i="1"/>
  <c r="W4" i="1"/>
  <c r="X4" i="1"/>
  <c r="Y4" i="1"/>
  <c r="V5" i="1"/>
  <c r="W5" i="1"/>
  <c r="X5" i="1"/>
  <c r="Y5" i="1"/>
  <c r="V6" i="1"/>
  <c r="W6" i="1"/>
  <c r="X6" i="1"/>
  <c r="Y6" i="1"/>
  <c r="V7" i="1"/>
  <c r="W7" i="1"/>
  <c r="X7" i="1"/>
  <c r="Y7" i="1"/>
  <c r="V8" i="1"/>
  <c r="W8" i="1"/>
  <c r="X8" i="1"/>
  <c r="Y8" i="1"/>
  <c r="V9" i="1"/>
  <c r="W9" i="1"/>
  <c r="X9" i="1"/>
  <c r="Y9" i="1"/>
  <c r="V10" i="1"/>
  <c r="W10" i="1"/>
  <c r="X10" i="1"/>
  <c r="Y10" i="1"/>
  <c r="V11" i="1"/>
  <c r="W11" i="1"/>
  <c r="X11" i="1"/>
  <c r="Y11" i="1"/>
  <c r="V12" i="1"/>
  <c r="W12" i="1"/>
  <c r="X12" i="1"/>
  <c r="Y12" i="1"/>
  <c r="V13" i="1"/>
  <c r="W13" i="1"/>
  <c r="X13" i="1"/>
  <c r="Y13" i="1"/>
  <c r="V15" i="1"/>
  <c r="W15" i="1"/>
  <c r="X15" i="1"/>
  <c r="Y15" i="1"/>
  <c r="V17" i="1"/>
  <c r="W17" i="1"/>
  <c r="X17" i="1"/>
  <c r="Y17" i="1"/>
  <c r="V19" i="1"/>
  <c r="W19" i="1"/>
  <c r="X19" i="1"/>
  <c r="Y19" i="1"/>
  <c r="V21" i="1"/>
  <c r="W21" i="1"/>
  <c r="X21" i="1"/>
  <c r="Y21" i="1"/>
  <c r="V36" i="1"/>
  <c r="W36" i="1"/>
  <c r="X36" i="1"/>
  <c r="Y36" i="1"/>
  <c r="V37" i="1"/>
  <c r="W37" i="1"/>
  <c r="X37" i="1"/>
  <c r="Y37" i="1"/>
  <c r="V38" i="1"/>
  <c r="W38" i="1"/>
  <c r="X38" i="1"/>
  <c r="Y38" i="1"/>
  <c r="V39" i="1"/>
  <c r="W39" i="1"/>
  <c r="X39" i="1"/>
  <c r="Y39" i="1"/>
  <c r="V40" i="1"/>
  <c r="W40" i="1"/>
  <c r="X40" i="1"/>
  <c r="Y40" i="1"/>
  <c r="V41" i="1"/>
  <c r="W41" i="1"/>
  <c r="X41" i="1"/>
  <c r="Y41" i="1"/>
  <c r="V42" i="1"/>
  <c r="W42" i="1"/>
  <c r="X42" i="1"/>
  <c r="Y42" i="1"/>
  <c r="W3" i="1"/>
  <c r="X3" i="1"/>
  <c r="Y3" i="1"/>
  <c r="H10" i="16"/>
  <c r="B10" i="16" s="1"/>
  <c r="G10" i="16"/>
  <c r="F10" i="16"/>
  <c r="A10" i="16"/>
  <c r="L10" i="16" s="1"/>
  <c r="L9" i="16"/>
  <c r="F9" i="16" s="1"/>
  <c r="K9" i="16"/>
  <c r="E9" i="16" s="1"/>
  <c r="J9" i="16"/>
  <c r="D9" i="16" s="1"/>
  <c r="I9" i="16"/>
  <c r="C9" i="16" s="1"/>
  <c r="H9" i="16"/>
  <c r="G9" i="16"/>
  <c r="B9" i="16"/>
  <c r="L8" i="16"/>
  <c r="G8" i="16"/>
  <c r="F8" i="16"/>
  <c r="A8" i="16"/>
  <c r="K8" i="16" s="1"/>
  <c r="E8" i="16" s="1"/>
  <c r="A7" i="16"/>
  <c r="K7" i="16" s="1"/>
  <c r="E7" i="16" s="1"/>
  <c r="H9" i="15"/>
  <c r="I9" i="15"/>
  <c r="C9" i="15" s="1"/>
  <c r="J9" i="15"/>
  <c r="D9" i="15" s="1"/>
  <c r="K9" i="15"/>
  <c r="E9" i="15" s="1"/>
  <c r="L9" i="15"/>
  <c r="F9" i="15" s="1"/>
  <c r="G9" i="15"/>
  <c r="B9" i="15"/>
  <c r="A10" i="15"/>
  <c r="A8" i="15"/>
  <c r="A7" i="15" s="1"/>
  <c r="H9" i="14"/>
  <c r="B9" i="14" s="1"/>
  <c r="I9" i="14"/>
  <c r="C9" i="14" s="1"/>
  <c r="J9" i="14"/>
  <c r="D9" i="14" s="1"/>
  <c r="K9" i="14"/>
  <c r="E9" i="14" s="1"/>
  <c r="L9" i="14"/>
  <c r="F9" i="14" s="1"/>
  <c r="AD4" i="1"/>
  <c r="AE4" i="1"/>
  <c r="AF4" i="1"/>
  <c r="AG4" i="1"/>
  <c r="AD5" i="1"/>
  <c r="AE5" i="1"/>
  <c r="AF5" i="1"/>
  <c r="AG5" i="1"/>
  <c r="AD7" i="1"/>
  <c r="AE7" i="1"/>
  <c r="AF7" i="1"/>
  <c r="AG7" i="1"/>
  <c r="AD8" i="1"/>
  <c r="AE8" i="1"/>
  <c r="AF8" i="1"/>
  <c r="AG8" i="1"/>
  <c r="AD9" i="1"/>
  <c r="AE9" i="1"/>
  <c r="AF9" i="1"/>
  <c r="AG9" i="1"/>
  <c r="AD10" i="1"/>
  <c r="AE10" i="1"/>
  <c r="AF10" i="1"/>
  <c r="AG10" i="1"/>
  <c r="AD11" i="1"/>
  <c r="AE11" i="1"/>
  <c r="AF11" i="1"/>
  <c r="AG11" i="1"/>
  <c r="AD12" i="1"/>
  <c r="AE12" i="1"/>
  <c r="AF12" i="1"/>
  <c r="AG12" i="1"/>
  <c r="AD13" i="1"/>
  <c r="AE13" i="1"/>
  <c r="AF13" i="1"/>
  <c r="AG13" i="1"/>
  <c r="AD15" i="1"/>
  <c r="AE15" i="1"/>
  <c r="AF15" i="1"/>
  <c r="AG15" i="1"/>
  <c r="AD17" i="1"/>
  <c r="AE17" i="1"/>
  <c r="AF17" i="1"/>
  <c r="AG17" i="1"/>
  <c r="AD19" i="1"/>
  <c r="AE19" i="1"/>
  <c r="AF19" i="1"/>
  <c r="AG19" i="1"/>
  <c r="AD21" i="1"/>
  <c r="AE21" i="1"/>
  <c r="AF21" i="1"/>
  <c r="AG21" i="1"/>
  <c r="AD36" i="1"/>
  <c r="AE36" i="1"/>
  <c r="AF36" i="1"/>
  <c r="AG36" i="1"/>
  <c r="AD37" i="1"/>
  <c r="AE37" i="1"/>
  <c r="AF37" i="1"/>
  <c r="AG37" i="1"/>
  <c r="AD38" i="1"/>
  <c r="AE38" i="1"/>
  <c r="AF38" i="1"/>
  <c r="AG38" i="1"/>
  <c r="AD39" i="1"/>
  <c r="AE39" i="1"/>
  <c r="AF39" i="1"/>
  <c r="AG39" i="1"/>
  <c r="AD40" i="1"/>
  <c r="AE40" i="1"/>
  <c r="AF40" i="1"/>
  <c r="AG40" i="1"/>
  <c r="AD41" i="1"/>
  <c r="AE41" i="1"/>
  <c r="AF41" i="1"/>
  <c r="AG41" i="1"/>
  <c r="AD42" i="1"/>
  <c r="AE42" i="1"/>
  <c r="AF42" i="1"/>
  <c r="AG42" i="1"/>
  <c r="AD43" i="1"/>
  <c r="AE43" i="1"/>
  <c r="AF43" i="1"/>
  <c r="AG43" i="1"/>
  <c r="AG6" i="1"/>
  <c r="AF6" i="1"/>
  <c r="AE6" i="1"/>
  <c r="AD6" i="1"/>
  <c r="P15" i="1"/>
  <c r="C4" i="1"/>
  <c r="C5" i="1"/>
  <c r="J5" i="1" s="1"/>
  <c r="N5" i="1" s="1"/>
  <c r="C6" i="1"/>
  <c r="M6" i="1" s="1"/>
  <c r="Q6" i="1" s="1"/>
  <c r="C7" i="1"/>
  <c r="J7" i="1" s="1"/>
  <c r="C8" i="1"/>
  <c r="K8" i="1" s="1"/>
  <c r="O8" i="1" s="1"/>
  <c r="C9" i="1"/>
  <c r="J9" i="1" s="1"/>
  <c r="C10" i="1"/>
  <c r="E10" i="1" s="1"/>
  <c r="C11" i="1"/>
  <c r="K11" i="1" s="1"/>
  <c r="O11" i="1" s="1"/>
  <c r="C12" i="1"/>
  <c r="J12" i="1" s="1"/>
  <c r="C13" i="1"/>
  <c r="K13" i="1" s="1"/>
  <c r="O13" i="1" s="1"/>
  <c r="C15" i="1"/>
  <c r="L15" i="1" s="1"/>
  <c r="C17" i="1"/>
  <c r="E17" i="1" s="1"/>
  <c r="C19" i="1"/>
  <c r="J19" i="1" s="1"/>
  <c r="C21" i="1"/>
  <c r="K21" i="1" s="1"/>
  <c r="O21" i="1" s="1"/>
  <c r="C36" i="1"/>
  <c r="J36" i="1" s="1"/>
  <c r="C37" i="1"/>
  <c r="J37" i="1" s="1"/>
  <c r="C38" i="1"/>
  <c r="K38" i="1" s="1"/>
  <c r="O38" i="1" s="1"/>
  <c r="C39" i="1"/>
  <c r="M39" i="1" s="1"/>
  <c r="Q39" i="1" s="1"/>
  <c r="C40" i="1"/>
  <c r="J40" i="1" s="1"/>
  <c r="N40" i="1" s="1"/>
  <c r="C41" i="1"/>
  <c r="E41" i="1" s="1"/>
  <c r="C42" i="1"/>
  <c r="E42" i="1" s="1"/>
  <c r="C3" i="1"/>
  <c r="A8" i="14"/>
  <c r="L8" i="14" s="1"/>
  <c r="F8" i="14" s="1"/>
  <c r="A10" i="14"/>
  <c r="G9" i="14"/>
  <c r="AF5" i="13"/>
  <c r="AF6" i="13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4" i="13"/>
  <c r="AD5" i="13"/>
  <c r="AE5" i="13"/>
  <c r="AD6" i="13"/>
  <c r="AE6" i="13"/>
  <c r="AD7" i="13"/>
  <c r="AE7" i="13"/>
  <c r="AD8" i="13"/>
  <c r="AE8" i="13"/>
  <c r="AD9" i="13"/>
  <c r="AE9" i="13"/>
  <c r="AD10" i="13"/>
  <c r="AE10" i="13"/>
  <c r="AD11" i="13"/>
  <c r="AE11" i="13"/>
  <c r="AD12" i="13"/>
  <c r="AE12" i="13"/>
  <c r="AD13" i="13"/>
  <c r="AE13" i="13"/>
  <c r="AD14" i="13"/>
  <c r="AE14" i="13"/>
  <c r="AD15" i="13"/>
  <c r="AE15" i="13"/>
  <c r="AD16" i="13"/>
  <c r="AE16" i="13"/>
  <c r="AD17" i="13"/>
  <c r="AE17" i="13"/>
  <c r="AD18" i="13"/>
  <c r="AE18" i="13"/>
  <c r="AD19" i="13"/>
  <c r="AE19" i="13"/>
  <c r="AD20" i="13"/>
  <c r="AE20" i="13"/>
  <c r="AD21" i="13"/>
  <c r="AE21" i="13"/>
  <c r="AD22" i="13"/>
  <c r="AE22" i="13"/>
  <c r="AD23" i="13"/>
  <c r="AE23" i="13"/>
  <c r="AD24" i="13"/>
  <c r="AE24" i="13"/>
  <c r="AD25" i="13"/>
  <c r="AE25" i="13"/>
  <c r="AD26" i="13"/>
  <c r="AE26" i="13"/>
  <c r="AD27" i="13"/>
  <c r="AE27" i="13"/>
  <c r="AD28" i="13"/>
  <c r="AE28" i="13"/>
  <c r="AD29" i="13"/>
  <c r="AE29" i="13"/>
  <c r="AD30" i="13"/>
  <c r="AE30" i="13"/>
  <c r="AD31" i="13"/>
  <c r="AE31" i="13"/>
  <c r="AD32" i="13"/>
  <c r="AE32" i="13"/>
  <c r="AD33" i="13"/>
  <c r="AE33" i="13"/>
  <c r="AD34" i="13"/>
  <c r="AE34" i="13"/>
  <c r="AD35" i="13"/>
  <c r="AE35" i="13"/>
  <c r="AD36" i="13"/>
  <c r="AE36" i="13"/>
  <c r="AD37" i="13"/>
  <c r="AE37" i="13"/>
  <c r="AD38" i="13"/>
  <c r="AE38" i="13"/>
  <c r="AD39" i="13"/>
  <c r="AE39" i="13"/>
  <c r="AD40" i="13"/>
  <c r="AE40" i="13"/>
  <c r="AD41" i="13"/>
  <c r="AE41" i="13"/>
  <c r="AD42" i="13"/>
  <c r="AE42" i="13"/>
  <c r="AD43" i="13"/>
  <c r="AE43" i="13"/>
  <c r="AD44" i="13"/>
  <c r="AE44" i="13"/>
  <c r="AD45" i="13"/>
  <c r="AE45" i="13"/>
  <c r="AD46" i="13"/>
  <c r="AE46" i="13"/>
  <c r="AD47" i="13"/>
  <c r="AE47" i="13"/>
  <c r="AD48" i="13"/>
  <c r="AE48" i="13"/>
  <c r="AD49" i="13"/>
  <c r="AE49" i="13"/>
  <c r="AD50" i="13"/>
  <c r="AE50" i="13"/>
  <c r="AD51" i="13"/>
  <c r="AE51" i="13"/>
  <c r="AD52" i="13"/>
  <c r="AE52" i="13"/>
  <c r="AD53" i="13"/>
  <c r="AE53" i="13"/>
  <c r="AD54" i="13"/>
  <c r="AE54" i="13"/>
  <c r="AD55" i="13"/>
  <c r="AE55" i="13"/>
  <c r="AD56" i="13"/>
  <c r="AE56" i="13"/>
  <c r="AD57" i="13"/>
  <c r="AE57" i="13"/>
  <c r="AD58" i="13"/>
  <c r="AE58" i="13"/>
  <c r="AD59" i="13"/>
  <c r="AE59" i="13"/>
  <c r="AD60" i="13"/>
  <c r="AE60" i="13"/>
  <c r="AD61" i="13"/>
  <c r="AE61" i="13"/>
  <c r="AD62" i="13"/>
  <c r="AE62" i="13"/>
  <c r="AD63" i="13"/>
  <c r="AE63" i="13"/>
  <c r="AD64" i="13"/>
  <c r="AE64" i="13"/>
  <c r="AD65" i="13"/>
  <c r="AE65" i="13"/>
  <c r="AD66" i="13"/>
  <c r="AE66" i="13"/>
  <c r="AD67" i="13"/>
  <c r="AE67" i="13"/>
  <c r="AD68" i="13"/>
  <c r="AE68" i="13"/>
  <c r="AD69" i="13"/>
  <c r="AE69" i="13"/>
  <c r="AD70" i="13"/>
  <c r="AE70" i="13"/>
  <c r="AD71" i="13"/>
  <c r="AE71" i="13"/>
  <c r="AD72" i="13"/>
  <c r="AE72" i="13"/>
  <c r="AD73" i="13"/>
  <c r="AE73" i="13"/>
  <c r="AD74" i="13"/>
  <c r="AE74" i="13"/>
  <c r="AD75" i="13"/>
  <c r="AE75" i="13"/>
  <c r="AD76" i="13"/>
  <c r="AE76" i="13"/>
  <c r="AD77" i="13"/>
  <c r="AE77" i="13"/>
  <c r="AD78" i="13"/>
  <c r="AE78" i="13"/>
  <c r="AD79" i="13"/>
  <c r="AE79" i="13"/>
  <c r="AD80" i="13"/>
  <c r="AE80" i="13"/>
  <c r="AD81" i="13"/>
  <c r="AE81" i="13"/>
  <c r="AD82" i="13"/>
  <c r="AE82" i="13"/>
  <c r="AD83" i="13"/>
  <c r="AE83" i="13"/>
  <c r="AD84" i="13"/>
  <c r="AE84" i="13"/>
  <c r="AD85" i="13"/>
  <c r="AE85" i="13"/>
  <c r="AD86" i="13"/>
  <c r="AE86" i="13"/>
  <c r="AD87" i="13"/>
  <c r="AE87" i="13"/>
  <c r="AD88" i="13"/>
  <c r="AE88" i="13"/>
  <c r="AD89" i="13"/>
  <c r="AE89" i="13"/>
  <c r="AD90" i="13"/>
  <c r="AE90" i="13"/>
  <c r="AD91" i="13"/>
  <c r="AE91" i="13"/>
  <c r="AD92" i="13"/>
  <c r="AE92" i="13"/>
  <c r="AD93" i="13"/>
  <c r="AE93" i="13"/>
  <c r="AD94" i="13"/>
  <c r="AE94" i="13"/>
  <c r="AD95" i="13"/>
  <c r="AE95" i="13"/>
  <c r="AD96" i="13"/>
  <c r="AE96" i="13"/>
  <c r="AD97" i="13"/>
  <c r="AE97" i="13"/>
  <c r="AD98" i="13"/>
  <c r="AE98" i="13"/>
  <c r="AD99" i="13"/>
  <c r="AE99" i="13"/>
  <c r="AD100" i="13"/>
  <c r="AE100" i="13"/>
  <c r="AD101" i="13"/>
  <c r="AE101" i="13"/>
  <c r="AD102" i="13"/>
  <c r="AE102" i="13"/>
  <c r="AD103" i="13"/>
  <c r="AE103" i="13"/>
  <c r="AE4" i="13"/>
  <c r="AB5" i="13"/>
  <c r="AB6" i="13"/>
  <c r="AB7" i="13"/>
  <c r="AB8" i="13"/>
  <c r="AB9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4" i="13"/>
  <c r="AD5" i="11"/>
  <c r="AD6" i="1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4" i="11"/>
  <c r="AC4" i="11"/>
  <c r="K13" i="11"/>
  <c r="F5" i="11"/>
  <c r="F4" i="11"/>
  <c r="G2" i="11"/>
  <c r="Y103" i="13"/>
  <c r="U103" i="13"/>
  <c r="Q103" i="13"/>
  <c r="M4" i="13"/>
  <c r="M5" i="13"/>
  <c r="M6" i="13"/>
  <c r="M7" i="13"/>
  <c r="O7" i="13" s="1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4" i="13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4" i="13"/>
  <c r="N29" i="13"/>
  <c r="O29" i="13" s="1"/>
  <c r="N30" i="13"/>
  <c r="O30" i="13" s="1"/>
  <c r="N34" i="13"/>
  <c r="O34" i="13" s="1"/>
  <c r="N82" i="13"/>
  <c r="O82" i="13" s="1"/>
  <c r="N101" i="13"/>
  <c r="T5" i="13"/>
  <c r="V5" i="13" s="1"/>
  <c r="T6" i="13"/>
  <c r="V6" i="13" s="1"/>
  <c r="T7" i="13"/>
  <c r="V7" i="13" s="1"/>
  <c r="T8" i="13"/>
  <c r="T9" i="13"/>
  <c r="V9" i="13" s="1"/>
  <c r="T10" i="13"/>
  <c r="V10" i="13" s="1"/>
  <c r="T11" i="13"/>
  <c r="V11" i="13" s="1"/>
  <c r="T12" i="13"/>
  <c r="V12" i="13" s="1"/>
  <c r="T13" i="13"/>
  <c r="V13" i="13" s="1"/>
  <c r="T14" i="13"/>
  <c r="T15" i="13"/>
  <c r="T16" i="13"/>
  <c r="T17" i="13"/>
  <c r="V17" i="13" s="1"/>
  <c r="T18" i="13"/>
  <c r="V18" i="13" s="1"/>
  <c r="T19" i="13"/>
  <c r="V19" i="13" s="1"/>
  <c r="T20" i="13"/>
  <c r="V20" i="13" s="1"/>
  <c r="T21" i="13"/>
  <c r="V21" i="13" s="1"/>
  <c r="T22" i="13"/>
  <c r="V22" i="13" s="1"/>
  <c r="T23" i="13"/>
  <c r="V23" i="13" s="1"/>
  <c r="T24" i="13"/>
  <c r="V24" i="13" s="1"/>
  <c r="T25" i="13"/>
  <c r="V25" i="13" s="1"/>
  <c r="T26" i="13"/>
  <c r="V26" i="13" s="1"/>
  <c r="T27" i="13"/>
  <c r="V27" i="13" s="1"/>
  <c r="T28" i="13"/>
  <c r="V28" i="13" s="1"/>
  <c r="T29" i="13"/>
  <c r="V29" i="13" s="1"/>
  <c r="T30" i="13"/>
  <c r="T31" i="13"/>
  <c r="T32" i="13"/>
  <c r="T33" i="13"/>
  <c r="V33" i="13" s="1"/>
  <c r="T34" i="13"/>
  <c r="V34" i="13" s="1"/>
  <c r="T35" i="13"/>
  <c r="V35" i="13" s="1"/>
  <c r="T36" i="13"/>
  <c r="V36" i="13" s="1"/>
  <c r="T37" i="13"/>
  <c r="V37" i="13" s="1"/>
  <c r="T38" i="13"/>
  <c r="V38" i="13" s="1"/>
  <c r="T39" i="13"/>
  <c r="V39" i="13" s="1"/>
  <c r="T40" i="13"/>
  <c r="T41" i="13"/>
  <c r="V41" i="13" s="1"/>
  <c r="T42" i="13"/>
  <c r="V42" i="13" s="1"/>
  <c r="T43" i="13"/>
  <c r="V43" i="13" s="1"/>
  <c r="T44" i="13"/>
  <c r="V44" i="13" s="1"/>
  <c r="T45" i="13"/>
  <c r="V45" i="13" s="1"/>
  <c r="T46" i="13"/>
  <c r="V46" i="13" s="1"/>
  <c r="T47" i="13"/>
  <c r="T48" i="13"/>
  <c r="V48" i="13" s="1"/>
  <c r="T49" i="13"/>
  <c r="V49" i="13" s="1"/>
  <c r="T50" i="13"/>
  <c r="V50" i="13" s="1"/>
  <c r="T51" i="13"/>
  <c r="V51" i="13" s="1"/>
  <c r="T52" i="13"/>
  <c r="V52" i="13" s="1"/>
  <c r="T53" i="13"/>
  <c r="V53" i="13" s="1"/>
  <c r="T54" i="13"/>
  <c r="V54" i="13" s="1"/>
  <c r="T55" i="13"/>
  <c r="V55" i="13" s="1"/>
  <c r="T56" i="13"/>
  <c r="V56" i="13" s="1"/>
  <c r="T57" i="13"/>
  <c r="T58" i="13"/>
  <c r="V58" i="13" s="1"/>
  <c r="T59" i="13"/>
  <c r="V59" i="13" s="1"/>
  <c r="T60" i="13"/>
  <c r="V60" i="13" s="1"/>
  <c r="T61" i="13"/>
  <c r="V61" i="13" s="1"/>
  <c r="T62" i="13"/>
  <c r="V62" i="13" s="1"/>
  <c r="T63" i="13"/>
  <c r="T64" i="13"/>
  <c r="T65" i="13"/>
  <c r="V65" i="13" s="1"/>
  <c r="T66" i="13"/>
  <c r="V66" i="13" s="1"/>
  <c r="T67" i="13"/>
  <c r="V67" i="13" s="1"/>
  <c r="T68" i="13"/>
  <c r="V68" i="13" s="1"/>
  <c r="T69" i="13"/>
  <c r="V69" i="13" s="1"/>
  <c r="T70" i="13"/>
  <c r="V70" i="13" s="1"/>
  <c r="T71" i="13"/>
  <c r="V71" i="13" s="1"/>
  <c r="T72" i="13"/>
  <c r="T73" i="13"/>
  <c r="T74" i="13"/>
  <c r="V74" i="13" s="1"/>
  <c r="T75" i="13"/>
  <c r="V75" i="13" s="1"/>
  <c r="T76" i="13"/>
  <c r="T77" i="13"/>
  <c r="V77" i="13" s="1"/>
  <c r="T78" i="13"/>
  <c r="T79" i="13"/>
  <c r="T80" i="13"/>
  <c r="T81" i="13"/>
  <c r="V81" i="13" s="1"/>
  <c r="T82" i="13"/>
  <c r="V82" i="13" s="1"/>
  <c r="T83" i="13"/>
  <c r="V83" i="13" s="1"/>
  <c r="T84" i="13"/>
  <c r="V84" i="13" s="1"/>
  <c r="T85" i="13"/>
  <c r="V85" i="13" s="1"/>
  <c r="T86" i="13"/>
  <c r="V86" i="13" s="1"/>
  <c r="T87" i="13"/>
  <c r="V87" i="13" s="1"/>
  <c r="T88" i="13"/>
  <c r="T89" i="13"/>
  <c r="T90" i="13"/>
  <c r="V90" i="13" s="1"/>
  <c r="T91" i="13"/>
  <c r="V91" i="13" s="1"/>
  <c r="T92" i="13"/>
  <c r="V92" i="13" s="1"/>
  <c r="T93" i="13"/>
  <c r="V93" i="13" s="1"/>
  <c r="T94" i="13"/>
  <c r="T95" i="13"/>
  <c r="T96" i="13"/>
  <c r="V96" i="13" s="1"/>
  <c r="T97" i="13"/>
  <c r="V97" i="13" s="1"/>
  <c r="T98" i="13"/>
  <c r="V98" i="13" s="1"/>
  <c r="T99" i="13"/>
  <c r="V99" i="13" s="1"/>
  <c r="T100" i="13"/>
  <c r="V100" i="13" s="1"/>
  <c r="T101" i="13"/>
  <c r="V101" i="13" s="1"/>
  <c r="T102" i="13"/>
  <c r="V102" i="13" s="1"/>
  <c r="T103" i="13"/>
  <c r="V103" i="13" s="1"/>
  <c r="T4" i="13"/>
  <c r="V4" i="13" s="1"/>
  <c r="P5" i="13"/>
  <c r="R5" i="13" s="1"/>
  <c r="P6" i="13"/>
  <c r="R6" i="13" s="1"/>
  <c r="P7" i="13"/>
  <c r="P8" i="13"/>
  <c r="R8" i="13" s="1"/>
  <c r="P9" i="13"/>
  <c r="R9" i="13" s="1"/>
  <c r="P10" i="13"/>
  <c r="R10" i="13" s="1"/>
  <c r="P11" i="13"/>
  <c r="P12" i="13"/>
  <c r="P13" i="13"/>
  <c r="P14" i="13"/>
  <c r="P15" i="13"/>
  <c r="R15" i="13" s="1"/>
  <c r="P16" i="13"/>
  <c r="R16" i="13" s="1"/>
  <c r="P17" i="13"/>
  <c r="R17" i="13" s="1"/>
  <c r="P18" i="13"/>
  <c r="R18" i="13" s="1"/>
  <c r="P19" i="13"/>
  <c r="P20" i="13"/>
  <c r="R20" i="13" s="1"/>
  <c r="P21" i="13"/>
  <c r="R21" i="13" s="1"/>
  <c r="P22" i="13"/>
  <c r="R22" i="13" s="1"/>
  <c r="P23" i="13"/>
  <c r="R23" i="13" s="1"/>
  <c r="P24" i="13"/>
  <c r="R24" i="13" s="1"/>
  <c r="P25" i="13"/>
  <c r="R25" i="13" s="1"/>
  <c r="P26" i="13"/>
  <c r="R26" i="13" s="1"/>
  <c r="P27" i="13"/>
  <c r="R27" i="13" s="1"/>
  <c r="P28" i="13"/>
  <c r="P29" i="13"/>
  <c r="P30" i="13"/>
  <c r="P31" i="13"/>
  <c r="P32" i="13"/>
  <c r="R32" i="13" s="1"/>
  <c r="P33" i="13"/>
  <c r="R33" i="13" s="1"/>
  <c r="P34" i="13"/>
  <c r="P35" i="13"/>
  <c r="P36" i="13"/>
  <c r="R36" i="13" s="1"/>
  <c r="P37" i="13"/>
  <c r="R37" i="13" s="1"/>
  <c r="P38" i="13"/>
  <c r="R38" i="13" s="1"/>
  <c r="P39" i="13"/>
  <c r="R39" i="13" s="1"/>
  <c r="P40" i="13"/>
  <c r="R40" i="13" s="1"/>
  <c r="P41" i="13"/>
  <c r="R41" i="13" s="1"/>
  <c r="P42" i="13"/>
  <c r="P43" i="13"/>
  <c r="P44" i="13"/>
  <c r="R44" i="13" s="1"/>
  <c r="P45" i="13"/>
  <c r="R45" i="13" s="1"/>
  <c r="P46" i="13"/>
  <c r="P47" i="13"/>
  <c r="P48" i="13"/>
  <c r="R48" i="13" s="1"/>
  <c r="P49" i="13"/>
  <c r="R49" i="13" s="1"/>
  <c r="P50" i="13"/>
  <c r="P51" i="13"/>
  <c r="P52" i="13"/>
  <c r="P53" i="13"/>
  <c r="R53" i="13" s="1"/>
  <c r="P54" i="13"/>
  <c r="R54" i="13" s="1"/>
  <c r="P55" i="13"/>
  <c r="R55" i="13" s="1"/>
  <c r="P56" i="13"/>
  <c r="R56" i="13" s="1"/>
  <c r="P57" i="13"/>
  <c r="R57" i="13" s="1"/>
  <c r="P58" i="13"/>
  <c r="P59" i="13"/>
  <c r="R59" i="13" s="1"/>
  <c r="P60" i="13"/>
  <c r="P61" i="13"/>
  <c r="R61" i="13" s="1"/>
  <c r="P62" i="13"/>
  <c r="P63" i="13"/>
  <c r="R63" i="13" s="1"/>
  <c r="P64" i="13"/>
  <c r="R64" i="13" s="1"/>
  <c r="P65" i="13"/>
  <c r="R65" i="13" s="1"/>
  <c r="P66" i="13"/>
  <c r="R66" i="13" s="1"/>
  <c r="P67" i="13"/>
  <c r="P68" i="13"/>
  <c r="P69" i="13"/>
  <c r="P70" i="13"/>
  <c r="P71" i="13"/>
  <c r="R71" i="13" s="1"/>
  <c r="P72" i="13"/>
  <c r="R72" i="13" s="1"/>
  <c r="P73" i="13"/>
  <c r="R73" i="13" s="1"/>
  <c r="P74" i="13"/>
  <c r="R74" i="13" s="1"/>
  <c r="P75" i="13"/>
  <c r="P76" i="13"/>
  <c r="R76" i="13" s="1"/>
  <c r="P77" i="13"/>
  <c r="R77" i="13" s="1"/>
  <c r="P78" i="13"/>
  <c r="R78" i="13" s="1"/>
  <c r="P79" i="13"/>
  <c r="R79" i="13" s="1"/>
  <c r="P80" i="13"/>
  <c r="R80" i="13" s="1"/>
  <c r="P81" i="13"/>
  <c r="R81" i="13" s="1"/>
  <c r="P82" i="13"/>
  <c r="R82" i="13" s="1"/>
  <c r="P83" i="13"/>
  <c r="P84" i="13"/>
  <c r="P85" i="13"/>
  <c r="R85" i="13" s="1"/>
  <c r="P86" i="13"/>
  <c r="P87" i="13"/>
  <c r="P88" i="13"/>
  <c r="P89" i="13"/>
  <c r="P90" i="13"/>
  <c r="P91" i="13"/>
  <c r="P92" i="13"/>
  <c r="P93" i="13"/>
  <c r="R93" i="13" s="1"/>
  <c r="P94" i="13"/>
  <c r="R94" i="13" s="1"/>
  <c r="P95" i="13"/>
  <c r="R95" i="13" s="1"/>
  <c r="P96" i="13"/>
  <c r="R96" i="13" s="1"/>
  <c r="P97" i="13"/>
  <c r="R97" i="13" s="1"/>
  <c r="P98" i="13"/>
  <c r="R98" i="13" s="1"/>
  <c r="P99" i="13"/>
  <c r="P100" i="13"/>
  <c r="P101" i="13"/>
  <c r="R101" i="13" s="1"/>
  <c r="P102" i="13"/>
  <c r="P103" i="13"/>
  <c r="R103" i="13" s="1"/>
  <c r="S103" i="13" s="1"/>
  <c r="P4" i="13"/>
  <c r="R4" i="13" s="1"/>
  <c r="L5" i="13"/>
  <c r="N5" i="13" s="1"/>
  <c r="L6" i="13"/>
  <c r="N6" i="13" s="1"/>
  <c r="L7" i="13"/>
  <c r="N7" i="13" s="1"/>
  <c r="L8" i="13"/>
  <c r="N8" i="13" s="1"/>
  <c r="L9" i="13"/>
  <c r="N9" i="13" s="1"/>
  <c r="L10" i="13"/>
  <c r="N10" i="13" s="1"/>
  <c r="O10" i="13" s="1"/>
  <c r="L11" i="13"/>
  <c r="N11" i="13" s="1"/>
  <c r="O11" i="13" s="1"/>
  <c r="L12" i="13"/>
  <c r="N12" i="13" s="1"/>
  <c r="L13" i="13"/>
  <c r="N13" i="13" s="1"/>
  <c r="L14" i="13"/>
  <c r="N14" i="13" s="1"/>
  <c r="L15" i="13"/>
  <c r="N15" i="13" s="1"/>
  <c r="L16" i="13"/>
  <c r="N16" i="13" s="1"/>
  <c r="L17" i="13"/>
  <c r="N17" i="13" s="1"/>
  <c r="O17" i="13" s="1"/>
  <c r="L18" i="13"/>
  <c r="N18" i="13" s="1"/>
  <c r="O18" i="13" s="1"/>
  <c r="L19" i="13"/>
  <c r="N19" i="13" s="1"/>
  <c r="O19" i="13" s="1"/>
  <c r="L20" i="13"/>
  <c r="N20" i="13" s="1"/>
  <c r="L21" i="13"/>
  <c r="N21" i="13" s="1"/>
  <c r="O21" i="13" s="1"/>
  <c r="L22" i="13"/>
  <c r="N22" i="13" s="1"/>
  <c r="L23" i="13"/>
  <c r="N23" i="13" s="1"/>
  <c r="L24" i="13"/>
  <c r="N24" i="13" s="1"/>
  <c r="O24" i="13"/>
  <c r="L25" i="13"/>
  <c r="N25" i="13" s="1"/>
  <c r="L26" i="13"/>
  <c r="N26" i="13" s="1"/>
  <c r="O26" i="13" s="1"/>
  <c r="L27" i="13"/>
  <c r="N27" i="13" s="1"/>
  <c r="L28" i="13"/>
  <c r="N28" i="13" s="1"/>
  <c r="L29" i="13"/>
  <c r="L30" i="13"/>
  <c r="L31" i="13"/>
  <c r="N31" i="13" s="1"/>
  <c r="L32" i="13"/>
  <c r="N32" i="13" s="1"/>
  <c r="L33" i="13"/>
  <c r="N33" i="13" s="1"/>
  <c r="O33" i="13" s="1"/>
  <c r="L34" i="13"/>
  <c r="L35" i="13"/>
  <c r="N35" i="13" s="1"/>
  <c r="O35" i="13" s="1"/>
  <c r="L36" i="13"/>
  <c r="N36" i="13" s="1"/>
  <c r="L37" i="13"/>
  <c r="N37" i="13" s="1"/>
  <c r="O37" i="13" s="1"/>
  <c r="L38" i="13"/>
  <c r="N38" i="13" s="1"/>
  <c r="L39" i="13"/>
  <c r="N39" i="13" s="1"/>
  <c r="O39" i="13" s="1"/>
  <c r="L40" i="13"/>
  <c r="N40" i="13" s="1"/>
  <c r="L41" i="13"/>
  <c r="N41" i="13" s="1"/>
  <c r="O41" i="13" s="1"/>
  <c r="L42" i="13"/>
  <c r="N42" i="13" s="1"/>
  <c r="L43" i="13"/>
  <c r="N43" i="13" s="1"/>
  <c r="L44" i="13"/>
  <c r="N44" i="13" s="1"/>
  <c r="L45" i="13"/>
  <c r="N45" i="13" s="1"/>
  <c r="L46" i="13"/>
  <c r="N46" i="13" s="1"/>
  <c r="L47" i="13"/>
  <c r="N47" i="13" s="1"/>
  <c r="L48" i="13"/>
  <c r="N48" i="13" s="1"/>
  <c r="L49" i="13"/>
  <c r="N49" i="13" s="1"/>
  <c r="O49" i="13" s="1"/>
  <c r="L50" i="13"/>
  <c r="N50" i="13" s="1"/>
  <c r="O50" i="13" s="1"/>
  <c r="L51" i="13"/>
  <c r="N51" i="13" s="1"/>
  <c r="L52" i="13"/>
  <c r="N52" i="13" s="1"/>
  <c r="L53" i="13"/>
  <c r="N53" i="13" s="1"/>
  <c r="L54" i="13"/>
  <c r="N54" i="13" s="1"/>
  <c r="L55" i="13"/>
  <c r="N55" i="13" s="1"/>
  <c r="O55" i="13" s="1"/>
  <c r="L56" i="13"/>
  <c r="N56" i="13" s="1"/>
  <c r="O56" i="13" s="1"/>
  <c r="L57" i="13"/>
  <c r="N57" i="13" s="1"/>
  <c r="O57" i="13" s="1"/>
  <c r="L58" i="13"/>
  <c r="N58" i="13" s="1"/>
  <c r="O58" i="13" s="1"/>
  <c r="L59" i="13"/>
  <c r="N59" i="13" s="1"/>
  <c r="O59" i="13" s="1"/>
  <c r="L60" i="13"/>
  <c r="N60" i="13" s="1"/>
  <c r="L61" i="13"/>
  <c r="N61" i="13" s="1"/>
  <c r="O61" i="13" s="1"/>
  <c r="L62" i="13"/>
  <c r="N62" i="13" s="1"/>
  <c r="O62" i="13" s="1"/>
  <c r="L63" i="13"/>
  <c r="N63" i="13" s="1"/>
  <c r="O63" i="13" s="1"/>
  <c r="L64" i="13"/>
  <c r="N64" i="13" s="1"/>
  <c r="L65" i="13"/>
  <c r="N65" i="13" s="1"/>
  <c r="O65" i="13" s="1"/>
  <c r="L66" i="13"/>
  <c r="N66" i="13" s="1"/>
  <c r="L67" i="13"/>
  <c r="N67" i="13" s="1"/>
  <c r="O67" i="13" s="1"/>
  <c r="L68" i="13"/>
  <c r="N68" i="13" s="1"/>
  <c r="L69" i="13"/>
  <c r="N69" i="13" s="1"/>
  <c r="O69" i="13" s="1"/>
  <c r="L70" i="13"/>
  <c r="N70" i="13" s="1"/>
  <c r="O70" i="13" s="1"/>
  <c r="L71" i="13"/>
  <c r="N71" i="13" s="1"/>
  <c r="O71" i="13" s="1"/>
  <c r="L72" i="13"/>
  <c r="N72" i="13" s="1"/>
  <c r="L73" i="13"/>
  <c r="N73" i="13" s="1"/>
  <c r="O73" i="13" s="1"/>
  <c r="L74" i="13"/>
  <c r="N74" i="13" s="1"/>
  <c r="L75" i="13"/>
  <c r="N75" i="13" s="1"/>
  <c r="O75" i="13" s="1"/>
  <c r="L76" i="13"/>
  <c r="N76" i="13" s="1"/>
  <c r="L77" i="13"/>
  <c r="N77" i="13" s="1"/>
  <c r="L78" i="13"/>
  <c r="N78" i="13" s="1"/>
  <c r="O78" i="13" s="1"/>
  <c r="L79" i="13"/>
  <c r="N79" i="13" s="1"/>
  <c r="O79" i="13" s="1"/>
  <c r="L80" i="13"/>
  <c r="N80" i="13" s="1"/>
  <c r="L81" i="13"/>
  <c r="N81" i="13" s="1"/>
  <c r="O81" i="13" s="1"/>
  <c r="L82" i="13"/>
  <c r="L83" i="13"/>
  <c r="N83" i="13" s="1"/>
  <c r="L84" i="13"/>
  <c r="N84" i="13" s="1"/>
  <c r="L85" i="13"/>
  <c r="N85" i="13" s="1"/>
  <c r="O85" i="13" s="1"/>
  <c r="L86" i="13"/>
  <c r="N86" i="13" s="1"/>
  <c r="L87" i="13"/>
  <c r="N87" i="13" s="1"/>
  <c r="L88" i="13"/>
  <c r="N88" i="13" s="1"/>
  <c r="O88" i="13" s="1"/>
  <c r="L89" i="13"/>
  <c r="N89" i="13" s="1"/>
  <c r="L90" i="13"/>
  <c r="N90" i="13" s="1"/>
  <c r="O90" i="13" s="1"/>
  <c r="L91" i="13"/>
  <c r="N91" i="13" s="1"/>
  <c r="L92" i="13"/>
  <c r="N92" i="13" s="1"/>
  <c r="L93" i="13"/>
  <c r="N93" i="13" s="1"/>
  <c r="O93" i="13" s="1"/>
  <c r="L94" i="13"/>
  <c r="N94" i="13" s="1"/>
  <c r="O94" i="13" s="1"/>
  <c r="L95" i="13"/>
  <c r="N95" i="13" s="1"/>
  <c r="L96" i="13"/>
  <c r="N96" i="13" s="1"/>
  <c r="L97" i="13"/>
  <c r="N97" i="13" s="1"/>
  <c r="L98" i="13"/>
  <c r="N98" i="13" s="1"/>
  <c r="L99" i="13"/>
  <c r="N99" i="13" s="1"/>
  <c r="L100" i="13"/>
  <c r="N100" i="13" s="1"/>
  <c r="L101" i="13"/>
  <c r="L102" i="13"/>
  <c r="N102" i="13" s="1"/>
  <c r="O102" i="13" s="1"/>
  <c r="L103" i="13"/>
  <c r="N103" i="13" s="1"/>
  <c r="L4" i="13"/>
  <c r="N4" i="13" s="1"/>
  <c r="J5" i="13"/>
  <c r="Y5" i="13" s="1"/>
  <c r="K5" i="13"/>
  <c r="J6" i="13"/>
  <c r="K6" i="13"/>
  <c r="J7" i="13"/>
  <c r="Y7" i="13" s="1"/>
  <c r="K7" i="13"/>
  <c r="J8" i="13"/>
  <c r="K8" i="13"/>
  <c r="J9" i="13"/>
  <c r="U9" i="13" s="1"/>
  <c r="K9" i="13"/>
  <c r="J10" i="13"/>
  <c r="K10" i="13"/>
  <c r="J11" i="13"/>
  <c r="Y11" i="13" s="1"/>
  <c r="K11" i="13"/>
  <c r="J12" i="13"/>
  <c r="K12" i="13"/>
  <c r="J13" i="13"/>
  <c r="Y13" i="13" s="1"/>
  <c r="K13" i="13"/>
  <c r="J14" i="13"/>
  <c r="K14" i="13"/>
  <c r="J15" i="13"/>
  <c r="Y15" i="13" s="1"/>
  <c r="K15" i="13"/>
  <c r="J16" i="13"/>
  <c r="K16" i="13"/>
  <c r="J17" i="13"/>
  <c r="U17" i="13" s="1"/>
  <c r="K17" i="13"/>
  <c r="J18" i="13"/>
  <c r="Q18" i="13" s="1"/>
  <c r="K18" i="13"/>
  <c r="J19" i="13"/>
  <c r="Y19" i="13" s="1"/>
  <c r="K19" i="13"/>
  <c r="J20" i="13"/>
  <c r="K20" i="13"/>
  <c r="J21" i="13"/>
  <c r="Y21" i="13" s="1"/>
  <c r="K21" i="13"/>
  <c r="J22" i="13"/>
  <c r="U22" i="13" s="1"/>
  <c r="K22" i="13"/>
  <c r="J23" i="13"/>
  <c r="Y23" i="13" s="1"/>
  <c r="K23" i="13"/>
  <c r="J24" i="13"/>
  <c r="K24" i="13"/>
  <c r="J25" i="13"/>
  <c r="U25" i="13" s="1"/>
  <c r="K25" i="13"/>
  <c r="J26" i="13"/>
  <c r="K26" i="13"/>
  <c r="J27" i="13"/>
  <c r="Y27" i="13" s="1"/>
  <c r="K27" i="13"/>
  <c r="J28" i="13"/>
  <c r="K28" i="13"/>
  <c r="J29" i="13"/>
  <c r="Y29" i="13" s="1"/>
  <c r="K29" i="13"/>
  <c r="J30" i="13"/>
  <c r="U30" i="13" s="1"/>
  <c r="K30" i="13"/>
  <c r="J31" i="13"/>
  <c r="Y31" i="13" s="1"/>
  <c r="K31" i="13"/>
  <c r="J32" i="13"/>
  <c r="K32" i="13"/>
  <c r="J33" i="13"/>
  <c r="U33" i="13" s="1"/>
  <c r="K33" i="13"/>
  <c r="J34" i="13"/>
  <c r="Q34" i="13" s="1"/>
  <c r="K34" i="13"/>
  <c r="J35" i="13"/>
  <c r="Y35" i="13" s="1"/>
  <c r="K35" i="13"/>
  <c r="J36" i="13"/>
  <c r="K36" i="13"/>
  <c r="J37" i="13"/>
  <c r="Y37" i="13" s="1"/>
  <c r="K37" i="13"/>
  <c r="J38" i="13"/>
  <c r="K38" i="13"/>
  <c r="J39" i="13"/>
  <c r="Y39" i="13" s="1"/>
  <c r="K39" i="13"/>
  <c r="J40" i="13"/>
  <c r="K40" i="13"/>
  <c r="J41" i="13"/>
  <c r="U41" i="13" s="1"/>
  <c r="K41" i="13"/>
  <c r="J42" i="13"/>
  <c r="K42" i="13"/>
  <c r="J43" i="13"/>
  <c r="Y43" i="13" s="1"/>
  <c r="K43" i="13"/>
  <c r="J44" i="13"/>
  <c r="K44" i="13"/>
  <c r="J45" i="13"/>
  <c r="Y45" i="13" s="1"/>
  <c r="K45" i="13"/>
  <c r="J46" i="13"/>
  <c r="U46" i="13" s="1"/>
  <c r="K46" i="13"/>
  <c r="J47" i="13"/>
  <c r="Y47" i="13" s="1"/>
  <c r="K47" i="13"/>
  <c r="J48" i="13"/>
  <c r="K48" i="13"/>
  <c r="J49" i="13"/>
  <c r="U49" i="13" s="1"/>
  <c r="K49" i="13"/>
  <c r="J50" i="13"/>
  <c r="K50" i="13"/>
  <c r="J51" i="13"/>
  <c r="Y51" i="13" s="1"/>
  <c r="K51" i="13"/>
  <c r="J52" i="13"/>
  <c r="K52" i="13"/>
  <c r="J53" i="13"/>
  <c r="Y53" i="13" s="1"/>
  <c r="K53" i="13"/>
  <c r="J54" i="13"/>
  <c r="K54" i="13"/>
  <c r="J55" i="13"/>
  <c r="Y55" i="13" s="1"/>
  <c r="K55" i="13"/>
  <c r="J56" i="13"/>
  <c r="K56" i="13"/>
  <c r="J57" i="13"/>
  <c r="U57" i="13" s="1"/>
  <c r="K57" i="13"/>
  <c r="J58" i="13"/>
  <c r="K58" i="13"/>
  <c r="J59" i="13"/>
  <c r="Y59" i="13" s="1"/>
  <c r="K59" i="13"/>
  <c r="J60" i="13"/>
  <c r="K60" i="13"/>
  <c r="J61" i="13"/>
  <c r="Y61" i="13" s="1"/>
  <c r="K61" i="13"/>
  <c r="J62" i="13"/>
  <c r="K62" i="13"/>
  <c r="J63" i="13"/>
  <c r="Y63" i="13" s="1"/>
  <c r="K63" i="13"/>
  <c r="J64" i="13"/>
  <c r="K64" i="13"/>
  <c r="J65" i="13"/>
  <c r="U65" i="13" s="1"/>
  <c r="K65" i="13"/>
  <c r="J66" i="13"/>
  <c r="Q66" i="13" s="1"/>
  <c r="K66" i="13"/>
  <c r="J67" i="13"/>
  <c r="Y67" i="13" s="1"/>
  <c r="K67" i="13"/>
  <c r="J68" i="13"/>
  <c r="K68" i="13"/>
  <c r="J69" i="13"/>
  <c r="Y69" i="13" s="1"/>
  <c r="K69" i="13"/>
  <c r="J70" i="13"/>
  <c r="U70" i="13" s="1"/>
  <c r="K70" i="13"/>
  <c r="J71" i="13"/>
  <c r="Y71" i="13" s="1"/>
  <c r="K71" i="13"/>
  <c r="J72" i="13"/>
  <c r="K72" i="13"/>
  <c r="J73" i="13"/>
  <c r="U73" i="13" s="1"/>
  <c r="K73" i="13"/>
  <c r="J74" i="13"/>
  <c r="K74" i="13"/>
  <c r="J75" i="13"/>
  <c r="Y75" i="13" s="1"/>
  <c r="K75" i="13"/>
  <c r="J76" i="13"/>
  <c r="K76" i="13"/>
  <c r="J77" i="13"/>
  <c r="Y77" i="13" s="1"/>
  <c r="K77" i="13"/>
  <c r="J78" i="13"/>
  <c r="K78" i="13"/>
  <c r="J79" i="13"/>
  <c r="Y79" i="13" s="1"/>
  <c r="K79" i="13"/>
  <c r="J80" i="13"/>
  <c r="K80" i="13"/>
  <c r="J81" i="13"/>
  <c r="U81" i="13" s="1"/>
  <c r="K81" i="13"/>
  <c r="J82" i="13"/>
  <c r="K82" i="13"/>
  <c r="J83" i="13"/>
  <c r="Y83" i="13" s="1"/>
  <c r="K83" i="13"/>
  <c r="J84" i="13"/>
  <c r="K84" i="13"/>
  <c r="J85" i="13"/>
  <c r="Y85" i="13" s="1"/>
  <c r="K85" i="13"/>
  <c r="J86" i="13"/>
  <c r="U86" i="13" s="1"/>
  <c r="K86" i="13"/>
  <c r="J87" i="13"/>
  <c r="Y87" i="13" s="1"/>
  <c r="K87" i="13"/>
  <c r="J88" i="13"/>
  <c r="K88" i="13"/>
  <c r="J89" i="13"/>
  <c r="U89" i="13" s="1"/>
  <c r="K89" i="13"/>
  <c r="J90" i="13"/>
  <c r="K90" i="13"/>
  <c r="J91" i="13"/>
  <c r="Y91" i="13" s="1"/>
  <c r="K91" i="13"/>
  <c r="J92" i="13"/>
  <c r="K92" i="13"/>
  <c r="J93" i="13"/>
  <c r="Y93" i="13" s="1"/>
  <c r="K93" i="13"/>
  <c r="J94" i="13"/>
  <c r="U94" i="13" s="1"/>
  <c r="K94" i="13"/>
  <c r="J95" i="13"/>
  <c r="Y95" i="13" s="1"/>
  <c r="K95" i="13"/>
  <c r="J96" i="13"/>
  <c r="K96" i="13"/>
  <c r="J97" i="13"/>
  <c r="Y97" i="13" s="1"/>
  <c r="K97" i="13"/>
  <c r="J98" i="13"/>
  <c r="K98" i="13"/>
  <c r="J99" i="13"/>
  <c r="Y99" i="13" s="1"/>
  <c r="K99" i="13"/>
  <c r="J100" i="13"/>
  <c r="K100" i="13"/>
  <c r="J101" i="13"/>
  <c r="Y101" i="13" s="1"/>
  <c r="K101" i="13"/>
  <c r="J102" i="13"/>
  <c r="U102" i="13" s="1"/>
  <c r="K102" i="13"/>
  <c r="K4" i="13"/>
  <c r="J4" i="13"/>
  <c r="AD4" i="13" s="1"/>
  <c r="R28" i="13"/>
  <c r="R60" i="13"/>
  <c r="R92" i="13"/>
  <c r="AK2" i="13"/>
  <c r="AL2" i="13" s="1"/>
  <c r="AJ3" i="13"/>
  <c r="AJ4" i="13" s="1"/>
  <c r="AK4" i="13" s="1"/>
  <c r="AL4" i="13" s="1"/>
  <c r="O9" i="13"/>
  <c r="R47" i="13"/>
  <c r="AH4" i="13"/>
  <c r="AG5" i="13"/>
  <c r="AH5" i="13" s="1"/>
  <c r="V8" i="13"/>
  <c r="V14" i="13"/>
  <c r="V15" i="13"/>
  <c r="V16" i="13"/>
  <c r="V30" i="13"/>
  <c r="V31" i="13"/>
  <c r="V32" i="13"/>
  <c r="V40" i="13"/>
  <c r="V47" i="13"/>
  <c r="V57" i="13"/>
  <c r="V63" i="13"/>
  <c r="V64" i="13"/>
  <c r="V72" i="13"/>
  <c r="V73" i="13"/>
  <c r="V76" i="13"/>
  <c r="V78" i="13"/>
  <c r="V79" i="13"/>
  <c r="V80" i="13"/>
  <c r="V88" i="13"/>
  <c r="V89" i="13"/>
  <c r="V94" i="13"/>
  <c r="V95" i="13"/>
  <c r="R7" i="13"/>
  <c r="R11" i="13"/>
  <c r="R12" i="13"/>
  <c r="R13" i="13"/>
  <c r="R14" i="13"/>
  <c r="R19" i="13"/>
  <c r="R29" i="13"/>
  <c r="R30" i="13"/>
  <c r="R31" i="13"/>
  <c r="R34" i="13"/>
  <c r="R35" i="13"/>
  <c r="R42" i="13"/>
  <c r="R43" i="13"/>
  <c r="R46" i="13"/>
  <c r="R50" i="13"/>
  <c r="R51" i="13"/>
  <c r="R52" i="13"/>
  <c r="R58" i="13"/>
  <c r="R62" i="13"/>
  <c r="R67" i="13"/>
  <c r="R68" i="13"/>
  <c r="R69" i="13"/>
  <c r="R70" i="13"/>
  <c r="R75" i="13"/>
  <c r="R83" i="13"/>
  <c r="R84" i="13"/>
  <c r="R86" i="13"/>
  <c r="R87" i="13"/>
  <c r="R88" i="13"/>
  <c r="R89" i="13"/>
  <c r="R90" i="13"/>
  <c r="R91" i="13"/>
  <c r="R99" i="13"/>
  <c r="R100" i="13"/>
  <c r="R102" i="13"/>
  <c r="Y4" i="11"/>
  <c r="Z4" i="11"/>
  <c r="AA4" i="11"/>
  <c r="AB4" i="11"/>
  <c r="Y5" i="11"/>
  <c r="Z5" i="11"/>
  <c r="AA5" i="11"/>
  <c r="AB5" i="11"/>
  <c r="AC5" i="11"/>
  <c r="Y6" i="11"/>
  <c r="Z6" i="11"/>
  <c r="AA6" i="11"/>
  <c r="AB6" i="11"/>
  <c r="AC6" i="11"/>
  <c r="Y7" i="11"/>
  <c r="Z7" i="11"/>
  <c r="AA7" i="11"/>
  <c r="AB7" i="11"/>
  <c r="AC7" i="11"/>
  <c r="Y8" i="11"/>
  <c r="Z8" i="11"/>
  <c r="AA8" i="11"/>
  <c r="AB8" i="11"/>
  <c r="AC8" i="11"/>
  <c r="Y9" i="11"/>
  <c r="Z9" i="11"/>
  <c r="AA9" i="11"/>
  <c r="AB9" i="11"/>
  <c r="AC9" i="11"/>
  <c r="Y10" i="11"/>
  <c r="Z10" i="11"/>
  <c r="AA10" i="11"/>
  <c r="AB10" i="11"/>
  <c r="AC10" i="11"/>
  <c r="Y11" i="11"/>
  <c r="Z11" i="11"/>
  <c r="AA11" i="11"/>
  <c r="AB11" i="11"/>
  <c r="AC11" i="11"/>
  <c r="Y12" i="11"/>
  <c r="Z12" i="11"/>
  <c r="AA12" i="11"/>
  <c r="AB12" i="11"/>
  <c r="AC12" i="11"/>
  <c r="Y13" i="11"/>
  <c r="Z13" i="11"/>
  <c r="AA13" i="11"/>
  <c r="AB13" i="11"/>
  <c r="AC13" i="11"/>
  <c r="Y14" i="11"/>
  <c r="Z14" i="11"/>
  <c r="AA14" i="11"/>
  <c r="AB14" i="11"/>
  <c r="AC14" i="11"/>
  <c r="Y15" i="11"/>
  <c r="Z15" i="11"/>
  <c r="AA15" i="11"/>
  <c r="AB15" i="11"/>
  <c r="AC15" i="11"/>
  <c r="Y16" i="11"/>
  <c r="Z16" i="11"/>
  <c r="AA16" i="11"/>
  <c r="AB16" i="11"/>
  <c r="AC16" i="11"/>
  <c r="Y17" i="11"/>
  <c r="Z17" i="11"/>
  <c r="AA17" i="11"/>
  <c r="AB17" i="11"/>
  <c r="AC17" i="11"/>
  <c r="Y18" i="11"/>
  <c r="Z18" i="11"/>
  <c r="AA18" i="11"/>
  <c r="AB18" i="11"/>
  <c r="AC18" i="11"/>
  <c r="Y19" i="11"/>
  <c r="Z19" i="11"/>
  <c r="AA19" i="11"/>
  <c r="AB19" i="11"/>
  <c r="AC19" i="11"/>
  <c r="Y20" i="11"/>
  <c r="Z20" i="11"/>
  <c r="AA20" i="11"/>
  <c r="AB20" i="11"/>
  <c r="AC20" i="11"/>
  <c r="Y21" i="11"/>
  <c r="Z21" i="11"/>
  <c r="AA21" i="11"/>
  <c r="AB21" i="11"/>
  <c r="AC21" i="11"/>
  <c r="Y22" i="11"/>
  <c r="Z22" i="11"/>
  <c r="AA22" i="11"/>
  <c r="AB22" i="11"/>
  <c r="AC22" i="11"/>
  <c r="Y23" i="11"/>
  <c r="Z23" i="11"/>
  <c r="AA23" i="11"/>
  <c r="AB23" i="11"/>
  <c r="AC23" i="11"/>
  <c r="Y24" i="11"/>
  <c r="Z24" i="11"/>
  <c r="AA24" i="11"/>
  <c r="AB24" i="11"/>
  <c r="AC24" i="11"/>
  <c r="Y25" i="11"/>
  <c r="Z25" i="11"/>
  <c r="AA25" i="11"/>
  <c r="AB25" i="11"/>
  <c r="AC25" i="11"/>
  <c r="Y26" i="11"/>
  <c r="Z26" i="11"/>
  <c r="AA26" i="11"/>
  <c r="AB26" i="11"/>
  <c r="AC26" i="11"/>
  <c r="Y27" i="11"/>
  <c r="Z27" i="11"/>
  <c r="AA27" i="11"/>
  <c r="AB27" i="11"/>
  <c r="AC27" i="11"/>
  <c r="Y28" i="11"/>
  <c r="Z28" i="11"/>
  <c r="AA28" i="11"/>
  <c r="AB28" i="11"/>
  <c r="AC28" i="11"/>
  <c r="Y29" i="11"/>
  <c r="Z29" i="11"/>
  <c r="AA29" i="11"/>
  <c r="AB29" i="11"/>
  <c r="AC29" i="11"/>
  <c r="Y30" i="11"/>
  <c r="Z30" i="11"/>
  <c r="AA30" i="11"/>
  <c r="AB30" i="11"/>
  <c r="AC30" i="11"/>
  <c r="Y31" i="11"/>
  <c r="Z31" i="11"/>
  <c r="AA31" i="11"/>
  <c r="AB31" i="11"/>
  <c r="AC31" i="11"/>
  <c r="Y32" i="11"/>
  <c r="Z32" i="11"/>
  <c r="AA32" i="11"/>
  <c r="AB32" i="11"/>
  <c r="AC32" i="11"/>
  <c r="Y33" i="11"/>
  <c r="Z33" i="11"/>
  <c r="AA33" i="11"/>
  <c r="AB33" i="11"/>
  <c r="AC33" i="11"/>
  <c r="Y34" i="11"/>
  <c r="Z34" i="11"/>
  <c r="AA34" i="11"/>
  <c r="AB34" i="11"/>
  <c r="AC34" i="11"/>
  <c r="Y35" i="11"/>
  <c r="Z35" i="11"/>
  <c r="AA35" i="11"/>
  <c r="AB35" i="11"/>
  <c r="AC35" i="11"/>
  <c r="Y36" i="11"/>
  <c r="Z36" i="11"/>
  <c r="AA36" i="11"/>
  <c r="AB36" i="11"/>
  <c r="AC36" i="11"/>
  <c r="Y37" i="11"/>
  <c r="Z37" i="11"/>
  <c r="AA37" i="11"/>
  <c r="AB37" i="11"/>
  <c r="AC37" i="11"/>
  <c r="Y38" i="11"/>
  <c r="Z38" i="11"/>
  <c r="AA38" i="11"/>
  <c r="AB38" i="11"/>
  <c r="AC38" i="11"/>
  <c r="Y39" i="11"/>
  <c r="Z39" i="11"/>
  <c r="AA39" i="11"/>
  <c r="AB39" i="11"/>
  <c r="AC39" i="11"/>
  <c r="Y40" i="11"/>
  <c r="Z40" i="11"/>
  <c r="AA40" i="11"/>
  <c r="AB40" i="11"/>
  <c r="AC40" i="11"/>
  <c r="Y41" i="11"/>
  <c r="Z41" i="11"/>
  <c r="AA41" i="11"/>
  <c r="AB41" i="11"/>
  <c r="AC41" i="11"/>
  <c r="Y42" i="11"/>
  <c r="Z42" i="11"/>
  <c r="AA42" i="11"/>
  <c r="AB42" i="11"/>
  <c r="AC42" i="11"/>
  <c r="Y43" i="11"/>
  <c r="Z43" i="11"/>
  <c r="AA43" i="11"/>
  <c r="AB43" i="11"/>
  <c r="AC43" i="11"/>
  <c r="Y44" i="11"/>
  <c r="Z44" i="11"/>
  <c r="AA44" i="11"/>
  <c r="AB44" i="11"/>
  <c r="AC44" i="11"/>
  <c r="Y45" i="11"/>
  <c r="Z45" i="11"/>
  <c r="AA45" i="11"/>
  <c r="AB45" i="11"/>
  <c r="AC45" i="11"/>
  <c r="Y46" i="11"/>
  <c r="Z46" i="11"/>
  <c r="AA46" i="11"/>
  <c r="AB46" i="11"/>
  <c r="AC46" i="11"/>
  <c r="Y47" i="11"/>
  <c r="Z47" i="11"/>
  <c r="AA47" i="11"/>
  <c r="AB47" i="11"/>
  <c r="AC47" i="11"/>
  <c r="Y48" i="11"/>
  <c r="Z48" i="11"/>
  <c r="AA48" i="11"/>
  <c r="AB48" i="11"/>
  <c r="AC48" i="11"/>
  <c r="Y49" i="11"/>
  <c r="Z49" i="11"/>
  <c r="AA49" i="11"/>
  <c r="AB49" i="11"/>
  <c r="AC49" i="11"/>
  <c r="Y50" i="11"/>
  <c r="Z50" i="11"/>
  <c r="AA50" i="11"/>
  <c r="AB50" i="11"/>
  <c r="AC50" i="11"/>
  <c r="Y51" i="11"/>
  <c r="Z51" i="11"/>
  <c r="AA51" i="11"/>
  <c r="AB51" i="11"/>
  <c r="AC51" i="11"/>
  <c r="Y52" i="11"/>
  <c r="Z52" i="11"/>
  <c r="AA52" i="11"/>
  <c r="AB52" i="11"/>
  <c r="AC52" i="11"/>
  <c r="Y53" i="11"/>
  <c r="Z53" i="11"/>
  <c r="AA53" i="11"/>
  <c r="AB53" i="11"/>
  <c r="AC53" i="11"/>
  <c r="Y54" i="11"/>
  <c r="Z54" i="11"/>
  <c r="AA54" i="11"/>
  <c r="AB54" i="11"/>
  <c r="AC54" i="11"/>
  <c r="Y55" i="11"/>
  <c r="Z55" i="11"/>
  <c r="AA55" i="11"/>
  <c r="AB55" i="11"/>
  <c r="AC55" i="11"/>
  <c r="Y56" i="11"/>
  <c r="Z56" i="11"/>
  <c r="AA56" i="11"/>
  <c r="AB56" i="11"/>
  <c r="AC56" i="11"/>
  <c r="Y57" i="11"/>
  <c r="Z57" i="11"/>
  <c r="AA57" i="11"/>
  <c r="AB57" i="11"/>
  <c r="AC57" i="11"/>
  <c r="Y58" i="11"/>
  <c r="Z58" i="11"/>
  <c r="AA58" i="11"/>
  <c r="AB58" i="11"/>
  <c r="AC58" i="11"/>
  <c r="Y59" i="11"/>
  <c r="Z59" i="11"/>
  <c r="AA59" i="11"/>
  <c r="AB59" i="11"/>
  <c r="AC59" i="11"/>
  <c r="Y60" i="11"/>
  <c r="Z60" i="11"/>
  <c r="AA60" i="11"/>
  <c r="AB60" i="11"/>
  <c r="AC60" i="11"/>
  <c r="Y61" i="11"/>
  <c r="Z61" i="11"/>
  <c r="AA61" i="11"/>
  <c r="AB61" i="11"/>
  <c r="AC61" i="11"/>
  <c r="Y62" i="11"/>
  <c r="Z62" i="11"/>
  <c r="AA62" i="11"/>
  <c r="AB62" i="11"/>
  <c r="AC62" i="11"/>
  <c r="Y63" i="11"/>
  <c r="Z63" i="11"/>
  <c r="AA63" i="11"/>
  <c r="AB63" i="11"/>
  <c r="AC63" i="11"/>
  <c r="Y64" i="11"/>
  <c r="Z64" i="11"/>
  <c r="AA64" i="11"/>
  <c r="AB64" i="11"/>
  <c r="AC64" i="11"/>
  <c r="Y65" i="11"/>
  <c r="Z65" i="11"/>
  <c r="AA65" i="11"/>
  <c r="AB65" i="11"/>
  <c r="AC65" i="11"/>
  <c r="Y66" i="11"/>
  <c r="Z66" i="11"/>
  <c r="AA66" i="11"/>
  <c r="AB66" i="11"/>
  <c r="AC66" i="11"/>
  <c r="Y67" i="11"/>
  <c r="Z67" i="11"/>
  <c r="AA67" i="11"/>
  <c r="AB67" i="11"/>
  <c r="AC67" i="11"/>
  <c r="Y68" i="11"/>
  <c r="Z68" i="11"/>
  <c r="AA68" i="11"/>
  <c r="AB68" i="11"/>
  <c r="AC68" i="11"/>
  <c r="Y69" i="11"/>
  <c r="Z69" i="11"/>
  <c r="AA69" i="11"/>
  <c r="AB69" i="11"/>
  <c r="AC69" i="11"/>
  <c r="Y70" i="11"/>
  <c r="Z70" i="11"/>
  <c r="AA70" i="11"/>
  <c r="AB70" i="11"/>
  <c r="AC70" i="11"/>
  <c r="Y71" i="11"/>
  <c r="Z71" i="11"/>
  <c r="AA71" i="11"/>
  <c r="AB71" i="11"/>
  <c r="AC71" i="11"/>
  <c r="Y72" i="11"/>
  <c r="Z72" i="11"/>
  <c r="AA72" i="11"/>
  <c r="AB72" i="11"/>
  <c r="AC72" i="11"/>
  <c r="Y73" i="11"/>
  <c r="Z73" i="11"/>
  <c r="AA73" i="11"/>
  <c r="AB73" i="11"/>
  <c r="AC73" i="11"/>
  <c r="Y74" i="11"/>
  <c r="Z74" i="11"/>
  <c r="AA74" i="11"/>
  <c r="AB74" i="11"/>
  <c r="AC74" i="11"/>
  <c r="Y75" i="11"/>
  <c r="Z75" i="11"/>
  <c r="AA75" i="11"/>
  <c r="AB75" i="11"/>
  <c r="AC75" i="11"/>
  <c r="Y76" i="11"/>
  <c r="Z76" i="11"/>
  <c r="AA76" i="11"/>
  <c r="AB76" i="11"/>
  <c r="AC76" i="11"/>
  <c r="Y77" i="11"/>
  <c r="Z77" i="11"/>
  <c r="AA77" i="11"/>
  <c r="AB77" i="11"/>
  <c r="AC77" i="11"/>
  <c r="Y78" i="11"/>
  <c r="Z78" i="11"/>
  <c r="AA78" i="11"/>
  <c r="AB78" i="11"/>
  <c r="AC78" i="11"/>
  <c r="Y79" i="11"/>
  <c r="Z79" i="11"/>
  <c r="AA79" i="11"/>
  <c r="AB79" i="11"/>
  <c r="AC79" i="11"/>
  <c r="Y80" i="11"/>
  <c r="Z80" i="11"/>
  <c r="AA80" i="11"/>
  <c r="AB80" i="11"/>
  <c r="AC80" i="11"/>
  <c r="Y81" i="11"/>
  <c r="Z81" i="11"/>
  <c r="AA81" i="11"/>
  <c r="AB81" i="11"/>
  <c r="AC81" i="11"/>
  <c r="Y82" i="11"/>
  <c r="Z82" i="11"/>
  <c r="AA82" i="11"/>
  <c r="AB82" i="11"/>
  <c r="AC82" i="11"/>
  <c r="Y83" i="11"/>
  <c r="Z83" i="11"/>
  <c r="AA83" i="11"/>
  <c r="AB83" i="11"/>
  <c r="AC83" i="11"/>
  <c r="Y84" i="11"/>
  <c r="Z84" i="11"/>
  <c r="AA84" i="11"/>
  <c r="AB84" i="11"/>
  <c r="AC84" i="11"/>
  <c r="Y85" i="11"/>
  <c r="Z85" i="11"/>
  <c r="AA85" i="11"/>
  <c r="AB85" i="11"/>
  <c r="AC85" i="11"/>
  <c r="Y86" i="11"/>
  <c r="Z86" i="11"/>
  <c r="AA86" i="11"/>
  <c r="AB86" i="11"/>
  <c r="AC86" i="11"/>
  <c r="Y87" i="11"/>
  <c r="Z87" i="11"/>
  <c r="AA87" i="11"/>
  <c r="AB87" i="11"/>
  <c r="AC87" i="11"/>
  <c r="Y88" i="11"/>
  <c r="Z88" i="11"/>
  <c r="AA88" i="11"/>
  <c r="AB88" i="11"/>
  <c r="AC88" i="11"/>
  <c r="Y89" i="11"/>
  <c r="Z89" i="11"/>
  <c r="AA89" i="11"/>
  <c r="AB89" i="11"/>
  <c r="AC89" i="11"/>
  <c r="Y90" i="11"/>
  <c r="Z90" i="11"/>
  <c r="AA90" i="11"/>
  <c r="AB90" i="11"/>
  <c r="AC90" i="11"/>
  <c r="Y91" i="11"/>
  <c r="Z91" i="11"/>
  <c r="AA91" i="11"/>
  <c r="AB91" i="11"/>
  <c r="AC91" i="11"/>
  <c r="Y92" i="11"/>
  <c r="Z92" i="11"/>
  <c r="AA92" i="11"/>
  <c r="AB92" i="11"/>
  <c r="AC92" i="11"/>
  <c r="Y93" i="11"/>
  <c r="Z93" i="11"/>
  <c r="AA93" i="11"/>
  <c r="AB93" i="11"/>
  <c r="AC93" i="11"/>
  <c r="Y94" i="11"/>
  <c r="Z94" i="11"/>
  <c r="AA94" i="11"/>
  <c r="AB94" i="11"/>
  <c r="AC94" i="11"/>
  <c r="Y95" i="11"/>
  <c r="Z95" i="11"/>
  <c r="AA95" i="11"/>
  <c r="AB95" i="11"/>
  <c r="AC95" i="11"/>
  <c r="Y96" i="11"/>
  <c r="Z96" i="11"/>
  <c r="AA96" i="11"/>
  <c r="AB96" i="11"/>
  <c r="AC96" i="11"/>
  <c r="Y97" i="11"/>
  <c r="Z97" i="11"/>
  <c r="AA97" i="11"/>
  <c r="AB97" i="11"/>
  <c r="AC97" i="11"/>
  <c r="Y98" i="11"/>
  <c r="Z98" i="11"/>
  <c r="AA98" i="11"/>
  <c r="AB98" i="11"/>
  <c r="AC98" i="11"/>
  <c r="Y99" i="11"/>
  <c r="Z99" i="11"/>
  <c r="AA99" i="11"/>
  <c r="AB99" i="11"/>
  <c r="AC99" i="11"/>
  <c r="Y100" i="11"/>
  <c r="Z100" i="11"/>
  <c r="AA100" i="11"/>
  <c r="AB100" i="11"/>
  <c r="AC100" i="11"/>
  <c r="Y101" i="11"/>
  <c r="Z101" i="11"/>
  <c r="AA101" i="11"/>
  <c r="AB101" i="11"/>
  <c r="AC101" i="11"/>
  <c r="Y102" i="11"/>
  <c r="Z102" i="11"/>
  <c r="AA102" i="11"/>
  <c r="AB102" i="11"/>
  <c r="AC102" i="11"/>
  <c r="Y103" i="11"/>
  <c r="Z103" i="11"/>
  <c r="AA103" i="11"/>
  <c r="AB103" i="11"/>
  <c r="AC103" i="11"/>
  <c r="Y1" i="11"/>
  <c r="Z1" i="11" s="1"/>
  <c r="AA1" i="11" s="1"/>
  <c r="AB1" i="11" s="1"/>
  <c r="AC1" i="11" s="1"/>
  <c r="Y2" i="11"/>
  <c r="AA2" i="11" s="1"/>
  <c r="AC2" i="11" s="1"/>
  <c r="Z2" i="11"/>
  <c r="AB2" i="11" s="1"/>
  <c r="A3" i="8"/>
  <c r="A4" i="8"/>
  <c r="B3" i="8"/>
  <c r="B4" i="8"/>
  <c r="B5" i="8"/>
  <c r="A42" i="1"/>
  <c r="D42" i="1"/>
  <c r="R42" i="1" s="1"/>
  <c r="T43" i="1"/>
  <c r="AB43" i="1" s="1"/>
  <c r="S43" i="1"/>
  <c r="AA43" i="1" s="1"/>
  <c r="R43" i="1"/>
  <c r="Z43" i="1" s="1"/>
  <c r="U43" i="1"/>
  <c r="AC43" i="1" s="1"/>
  <c r="A40" i="1"/>
  <c r="D40" i="1"/>
  <c r="R40" i="1" s="1"/>
  <c r="B14" i="1"/>
  <c r="B16" i="1" s="1"/>
  <c r="C16" i="1" s="1"/>
  <c r="L16" i="1" s="1"/>
  <c r="P16" i="1" s="1"/>
  <c r="A36" i="1"/>
  <c r="A37" i="1"/>
  <c r="A38" i="1"/>
  <c r="A39" i="1"/>
  <c r="A41" i="1"/>
  <c r="A21" i="1"/>
  <c r="A19" i="1"/>
  <c r="A17" i="1"/>
  <c r="A15" i="1"/>
  <c r="A13" i="1"/>
  <c r="A12" i="1"/>
  <c r="A11" i="1"/>
  <c r="A10" i="1"/>
  <c r="A9" i="1"/>
  <c r="A8" i="1"/>
  <c r="A7" i="1"/>
  <c r="A5" i="1"/>
  <c r="A6" i="1"/>
  <c r="A4" i="1"/>
  <c r="A3" i="1"/>
  <c r="D41" i="1"/>
  <c r="U41" i="1" s="1"/>
  <c r="E4" i="12"/>
  <c r="E3" i="12"/>
  <c r="T5" i="12"/>
  <c r="R5" i="12"/>
  <c r="P5" i="12"/>
  <c r="N5" i="12"/>
  <c r="L5" i="12"/>
  <c r="J4" i="12"/>
  <c r="H3" i="12"/>
  <c r="H5" i="12"/>
  <c r="F3" i="12"/>
  <c r="F4" i="12"/>
  <c r="F5" i="12"/>
  <c r="D3" i="12"/>
  <c r="J3" i="12" s="1"/>
  <c r="F1" i="12"/>
  <c r="G1" i="12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C5" i="12"/>
  <c r="D5" i="12"/>
  <c r="G2" i="12"/>
  <c r="I2" i="12" s="1"/>
  <c r="K2" i="12" s="1"/>
  <c r="M2" i="12" s="1"/>
  <c r="O2" i="12" s="1"/>
  <c r="Q2" i="12" s="1"/>
  <c r="S2" i="12" s="1"/>
  <c r="U2" i="12" s="1"/>
  <c r="W2" i="12" s="1"/>
  <c r="D4" i="12"/>
  <c r="D4" i="11"/>
  <c r="F1" i="11"/>
  <c r="C5" i="11"/>
  <c r="E4" i="1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B6" i="12"/>
  <c r="B8" i="12" s="1"/>
  <c r="B10" i="12" s="1"/>
  <c r="A4" i="11"/>
  <c r="A5" i="11"/>
  <c r="B6" i="11"/>
  <c r="A6" i="11"/>
  <c r="B7" i="11" s="1"/>
  <c r="A7" i="11"/>
  <c r="A8" i="11" s="1"/>
  <c r="A9" i="11" s="1"/>
  <c r="A10" i="11" s="1"/>
  <c r="A1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C5" i="8"/>
  <c r="D4" i="1"/>
  <c r="R4" i="1" s="1"/>
  <c r="Z4" i="1" s="1"/>
  <c r="D5" i="1"/>
  <c r="U5" i="1" s="1"/>
  <c r="AC5" i="1" s="1"/>
  <c r="D6" i="1"/>
  <c r="R6" i="1" s="1"/>
  <c r="D7" i="1"/>
  <c r="U7" i="1" s="1"/>
  <c r="D8" i="1"/>
  <c r="R8" i="1" s="1"/>
  <c r="Z8" i="1" s="1"/>
  <c r="D9" i="1"/>
  <c r="U9" i="1" s="1"/>
  <c r="D10" i="1"/>
  <c r="R10" i="1" s="1"/>
  <c r="D11" i="1"/>
  <c r="U11" i="1" s="1"/>
  <c r="D12" i="1"/>
  <c r="R12" i="1" s="1"/>
  <c r="D13" i="1"/>
  <c r="U13" i="1" s="1"/>
  <c r="D15" i="1"/>
  <c r="U15" i="1" s="1"/>
  <c r="D17" i="1"/>
  <c r="U17" i="1" s="1"/>
  <c r="D19" i="1"/>
  <c r="U19" i="1" s="1"/>
  <c r="D21" i="1"/>
  <c r="U21" i="1" s="1"/>
  <c r="D36" i="1"/>
  <c r="R36" i="1" s="1"/>
  <c r="D37" i="1"/>
  <c r="U37" i="1" s="1"/>
  <c r="D38" i="1"/>
  <c r="R38" i="1" s="1"/>
  <c r="D39" i="1"/>
  <c r="U39" i="1" s="1"/>
  <c r="D3" i="1"/>
  <c r="R3" i="1" s="1"/>
  <c r="G93" i="17" l="1"/>
  <c r="A95" i="17"/>
  <c r="B94" i="17"/>
  <c r="F94" i="17" s="1"/>
  <c r="H94" i="17"/>
  <c r="C89" i="17"/>
  <c r="D88" i="17"/>
  <c r="E87" i="17"/>
  <c r="I87" i="17" s="1"/>
  <c r="F86" i="17"/>
  <c r="G85" i="17"/>
  <c r="A90" i="17"/>
  <c r="B89" i="17"/>
  <c r="F89" i="17" s="1"/>
  <c r="H89" i="17"/>
  <c r="G89" i="17"/>
  <c r="H88" i="17"/>
  <c r="G88" i="17"/>
  <c r="H87" i="17"/>
  <c r="E89" i="17"/>
  <c r="I89" i="17" s="1"/>
  <c r="F88" i="17"/>
  <c r="G87" i="17"/>
  <c r="H86" i="17"/>
  <c r="Y16" i="1"/>
  <c r="Y14" i="1"/>
  <c r="X16" i="1"/>
  <c r="X14" i="1"/>
  <c r="W16" i="1"/>
  <c r="W14" i="1"/>
  <c r="V16" i="1"/>
  <c r="V14" i="1"/>
  <c r="E82" i="17"/>
  <c r="I82" i="17" s="1"/>
  <c r="F81" i="17"/>
  <c r="G80" i="17"/>
  <c r="B82" i="17"/>
  <c r="F82" i="17" s="1"/>
  <c r="H82" i="17"/>
  <c r="G82" i="17"/>
  <c r="H81" i="17"/>
  <c r="G74" i="17"/>
  <c r="C75" i="17"/>
  <c r="G75" i="17" s="1"/>
  <c r="A76" i="17"/>
  <c r="B75" i="17"/>
  <c r="F75" i="17" s="1"/>
  <c r="H75" i="17"/>
  <c r="H72" i="17"/>
  <c r="C70" i="17"/>
  <c r="D69" i="17"/>
  <c r="H69" i="17" s="1"/>
  <c r="E68" i="17"/>
  <c r="I68" i="17" s="1"/>
  <c r="A71" i="17"/>
  <c r="B70" i="17"/>
  <c r="F70" i="17" s="1"/>
  <c r="H70" i="17"/>
  <c r="B68" i="17"/>
  <c r="F68" i="17" s="1"/>
  <c r="C67" i="17"/>
  <c r="G67" i="17" s="1"/>
  <c r="G70" i="17"/>
  <c r="B67" i="17"/>
  <c r="F67" i="17" s="1"/>
  <c r="E70" i="17"/>
  <c r="I70" i="17" s="1"/>
  <c r="F69" i="17"/>
  <c r="G68" i="17"/>
  <c r="H67" i="17"/>
  <c r="C56" i="17"/>
  <c r="A57" i="17"/>
  <c r="B56" i="17"/>
  <c r="F56" i="17" s="1"/>
  <c r="H56" i="17"/>
  <c r="B54" i="17"/>
  <c r="F54" i="17" s="1"/>
  <c r="G56" i="17"/>
  <c r="A40" i="17"/>
  <c r="B39" i="17"/>
  <c r="C38" i="17"/>
  <c r="G38" i="17" s="1"/>
  <c r="D37" i="17"/>
  <c r="E36" i="17"/>
  <c r="I36" i="17" s="1"/>
  <c r="G34" i="17"/>
  <c r="H39" i="17"/>
  <c r="G39" i="17"/>
  <c r="H38" i="17"/>
  <c r="F39" i="17"/>
  <c r="H37" i="17"/>
  <c r="B35" i="17"/>
  <c r="F35" i="17" s="1"/>
  <c r="E39" i="17"/>
  <c r="I39" i="17" s="1"/>
  <c r="F38" i="17"/>
  <c r="G37" i="17"/>
  <c r="D39" i="17"/>
  <c r="E38" i="17"/>
  <c r="I38" i="17" s="1"/>
  <c r="F37" i="17"/>
  <c r="G36" i="17"/>
  <c r="H35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C12" i="17"/>
  <c r="B4" i="17"/>
  <c r="E5" i="17"/>
  <c r="D5" i="17"/>
  <c r="B5" i="17"/>
  <c r="C6" i="17"/>
  <c r="E4" i="17"/>
  <c r="D4" i="17"/>
  <c r="E6" i="17"/>
  <c r="B6" i="17"/>
  <c r="M7" i="1"/>
  <c r="Q7" i="1" s="1"/>
  <c r="L21" i="1"/>
  <c r="P21" i="1" s="1"/>
  <c r="L17" i="1"/>
  <c r="P17" i="1" s="1"/>
  <c r="M41" i="1"/>
  <c r="Q41" i="1" s="1"/>
  <c r="M40" i="1"/>
  <c r="Q40" i="1" s="1"/>
  <c r="AG16" i="1"/>
  <c r="AG14" i="1"/>
  <c r="M17" i="1"/>
  <c r="Q17" i="1" s="1"/>
  <c r="AF16" i="1"/>
  <c r="AF14" i="1"/>
  <c r="M9" i="1"/>
  <c r="Q9" i="1" s="1"/>
  <c r="AE16" i="1"/>
  <c r="AE14" i="1"/>
  <c r="L42" i="1"/>
  <c r="P42" i="1" s="1"/>
  <c r="AD16" i="1"/>
  <c r="AD14" i="1"/>
  <c r="L41" i="1"/>
  <c r="P41" i="1" s="1"/>
  <c r="G7" i="16"/>
  <c r="A6" i="16"/>
  <c r="L7" i="16"/>
  <c r="F7" i="16" s="1"/>
  <c r="H7" i="16"/>
  <c r="B7" i="16" s="1"/>
  <c r="I7" i="16"/>
  <c r="C7" i="16" s="1"/>
  <c r="J7" i="16"/>
  <c r="D7" i="16" s="1"/>
  <c r="A11" i="16"/>
  <c r="H8" i="16"/>
  <c r="B8" i="16" s="1"/>
  <c r="I10" i="16"/>
  <c r="C10" i="16" s="1"/>
  <c r="I8" i="16"/>
  <c r="C8" i="16" s="1"/>
  <c r="J10" i="16"/>
  <c r="D10" i="16" s="1"/>
  <c r="J8" i="16"/>
  <c r="D8" i="16" s="1"/>
  <c r="K10" i="16"/>
  <c r="E10" i="16" s="1"/>
  <c r="K7" i="15"/>
  <c r="E7" i="15" s="1"/>
  <c r="L7" i="15"/>
  <c r="F7" i="15" s="1"/>
  <c r="H7" i="15"/>
  <c r="B7" i="15" s="1"/>
  <c r="I7" i="15"/>
  <c r="C7" i="15" s="1"/>
  <c r="J7" i="15"/>
  <c r="D7" i="15" s="1"/>
  <c r="G7" i="15"/>
  <c r="I8" i="15"/>
  <c r="C8" i="15" s="1"/>
  <c r="J8" i="15"/>
  <c r="D8" i="15" s="1"/>
  <c r="H8" i="15"/>
  <c r="B8" i="15" s="1"/>
  <c r="K8" i="15"/>
  <c r="E8" i="15" s="1"/>
  <c r="L8" i="15"/>
  <c r="F8" i="15" s="1"/>
  <c r="G8" i="15"/>
  <c r="H10" i="15"/>
  <c r="B10" i="15" s="1"/>
  <c r="G10" i="15"/>
  <c r="I10" i="15"/>
  <c r="C10" i="15" s="1"/>
  <c r="J10" i="15"/>
  <c r="D10" i="15" s="1"/>
  <c r="K10" i="15"/>
  <c r="E10" i="15" s="1"/>
  <c r="L10" i="15"/>
  <c r="F10" i="15" s="1"/>
  <c r="A11" i="15"/>
  <c r="A6" i="15"/>
  <c r="G8" i="14"/>
  <c r="G10" i="14"/>
  <c r="L10" i="14"/>
  <c r="F10" i="14" s="1"/>
  <c r="H10" i="14"/>
  <c r="B10" i="14" s="1"/>
  <c r="K10" i="14"/>
  <c r="E10" i="14" s="1"/>
  <c r="H8" i="14"/>
  <c r="B8" i="14" s="1"/>
  <c r="I8" i="14"/>
  <c r="C8" i="14" s="1"/>
  <c r="J8" i="14"/>
  <c r="D8" i="14" s="1"/>
  <c r="J10" i="14"/>
  <c r="D10" i="14" s="1"/>
  <c r="K8" i="14"/>
  <c r="E8" i="14" s="1"/>
  <c r="A7" i="14"/>
  <c r="I10" i="14"/>
  <c r="C10" i="14" s="1"/>
  <c r="L37" i="1"/>
  <c r="P37" i="1" s="1"/>
  <c r="M19" i="1"/>
  <c r="Q19" i="1" s="1"/>
  <c r="L19" i="1"/>
  <c r="P19" i="1" s="1"/>
  <c r="M15" i="1"/>
  <c r="Q15" i="1" s="1"/>
  <c r="M8" i="1"/>
  <c r="Q8" i="1" s="1"/>
  <c r="M42" i="1"/>
  <c r="Q42" i="1" s="1"/>
  <c r="L11" i="1"/>
  <c r="P11" i="1" s="1"/>
  <c r="L39" i="1"/>
  <c r="P39" i="1" s="1"/>
  <c r="L7" i="1"/>
  <c r="P7" i="1" s="1"/>
  <c r="M37" i="1"/>
  <c r="Q37" i="1" s="1"/>
  <c r="M21" i="1"/>
  <c r="Q21" i="1" s="1"/>
  <c r="M13" i="1"/>
  <c r="Q13" i="1" s="1"/>
  <c r="L38" i="1"/>
  <c r="P38" i="1" s="1"/>
  <c r="L6" i="1"/>
  <c r="P6" i="1" s="1"/>
  <c r="M36" i="1"/>
  <c r="Q36" i="1" s="1"/>
  <c r="M12" i="1"/>
  <c r="Q12" i="1" s="1"/>
  <c r="L13" i="1"/>
  <c r="P13" i="1" s="1"/>
  <c r="M5" i="1"/>
  <c r="Q5" i="1" s="1"/>
  <c r="M11" i="1"/>
  <c r="Q11" i="1" s="1"/>
  <c r="L36" i="1"/>
  <c r="P36" i="1" s="1"/>
  <c r="L12" i="1"/>
  <c r="P12" i="1" s="1"/>
  <c r="M10" i="1"/>
  <c r="Q10" i="1" s="1"/>
  <c r="L5" i="1"/>
  <c r="P5" i="1" s="1"/>
  <c r="L10" i="1"/>
  <c r="P10" i="1" s="1"/>
  <c r="M16" i="1"/>
  <c r="Q16" i="1" s="1"/>
  <c r="L9" i="1"/>
  <c r="P9" i="1" s="1"/>
  <c r="L40" i="1"/>
  <c r="P40" i="1" s="1"/>
  <c r="L8" i="1"/>
  <c r="P8" i="1" s="1"/>
  <c r="M38" i="1"/>
  <c r="Q38" i="1" s="1"/>
  <c r="J38" i="1"/>
  <c r="N38" i="1" s="1"/>
  <c r="J21" i="1"/>
  <c r="N21" i="1" s="1"/>
  <c r="K12" i="1"/>
  <c r="O12" i="1" s="1"/>
  <c r="E37" i="1"/>
  <c r="E36" i="1"/>
  <c r="K37" i="1"/>
  <c r="O37" i="1" s="1"/>
  <c r="K36" i="1"/>
  <c r="O36" i="1" s="1"/>
  <c r="K10" i="1"/>
  <c r="O10" i="1" s="1"/>
  <c r="K5" i="1"/>
  <c r="O5" i="1" s="1"/>
  <c r="K19" i="1"/>
  <c r="O19" i="1" s="1"/>
  <c r="N37" i="1"/>
  <c r="J11" i="1"/>
  <c r="N11" i="1" s="1"/>
  <c r="K42" i="1"/>
  <c r="O42" i="1" s="1"/>
  <c r="J6" i="1"/>
  <c r="N6" i="1" s="1"/>
  <c r="J13" i="1"/>
  <c r="N13" i="1" s="1"/>
  <c r="E40" i="1"/>
  <c r="J42" i="1"/>
  <c r="N42" i="1" s="1"/>
  <c r="J10" i="1"/>
  <c r="N10" i="1" s="1"/>
  <c r="K41" i="1"/>
  <c r="O41" i="1" s="1"/>
  <c r="K17" i="1"/>
  <c r="O17" i="1" s="1"/>
  <c r="K9" i="1"/>
  <c r="O9" i="1" s="1"/>
  <c r="J41" i="1"/>
  <c r="N41" i="1" s="1"/>
  <c r="J17" i="1"/>
  <c r="N17" i="1" s="1"/>
  <c r="K40" i="1"/>
  <c r="O40" i="1" s="1"/>
  <c r="K16" i="1"/>
  <c r="O16" i="1" s="1"/>
  <c r="N19" i="1"/>
  <c r="J16" i="1"/>
  <c r="N16" i="1" s="1"/>
  <c r="J8" i="1"/>
  <c r="N8" i="1" s="1"/>
  <c r="K39" i="1"/>
  <c r="O39" i="1" s="1"/>
  <c r="K15" i="1"/>
  <c r="O15" i="1" s="1"/>
  <c r="K7" i="1"/>
  <c r="O7" i="1" s="1"/>
  <c r="E15" i="1"/>
  <c r="J39" i="1"/>
  <c r="N39" i="1" s="1"/>
  <c r="J15" i="1"/>
  <c r="N15" i="1" s="1"/>
  <c r="K6" i="1"/>
  <c r="O6" i="1" s="1"/>
  <c r="N7" i="1"/>
  <c r="N12" i="1"/>
  <c r="N36" i="1"/>
  <c r="N9" i="1"/>
  <c r="E16" i="1"/>
  <c r="E12" i="1"/>
  <c r="E11" i="1"/>
  <c r="E39" i="1"/>
  <c r="E7" i="1"/>
  <c r="E38" i="1"/>
  <c r="E4" i="1"/>
  <c r="E3" i="1"/>
  <c r="E19" i="1"/>
  <c r="E9" i="1"/>
  <c r="E8" i="1"/>
  <c r="E6" i="1"/>
  <c r="E21" i="1"/>
  <c r="E13" i="1"/>
  <c r="E5" i="1"/>
  <c r="C14" i="1"/>
  <c r="S41" i="1"/>
  <c r="AA41" i="1" s="1"/>
  <c r="U3" i="1"/>
  <c r="AC3" i="1" s="1"/>
  <c r="R21" i="1"/>
  <c r="Z21" i="1" s="1"/>
  <c r="S13" i="1"/>
  <c r="AA13" i="1" s="1"/>
  <c r="R41" i="1"/>
  <c r="Z41" i="1" s="1"/>
  <c r="R13" i="1"/>
  <c r="Z13" i="1" s="1"/>
  <c r="S39" i="1"/>
  <c r="AA39" i="1" s="1"/>
  <c r="S11" i="1"/>
  <c r="AA11" i="1" s="1"/>
  <c r="R39" i="1"/>
  <c r="Z39" i="1" s="1"/>
  <c r="R11" i="1"/>
  <c r="Z11" i="1" s="1"/>
  <c r="S37" i="1"/>
  <c r="AA37" i="1" s="1"/>
  <c r="S9" i="1"/>
  <c r="AA9" i="1" s="1"/>
  <c r="R37" i="1"/>
  <c r="Z37" i="1" s="1"/>
  <c r="R9" i="1"/>
  <c r="Z9" i="1" s="1"/>
  <c r="T3" i="1"/>
  <c r="AB3" i="1" s="1"/>
  <c r="S21" i="1"/>
  <c r="AA21" i="1" s="1"/>
  <c r="S3" i="1"/>
  <c r="AA3" i="1" s="1"/>
  <c r="T41" i="1"/>
  <c r="AB41" i="1" s="1"/>
  <c r="T39" i="1"/>
  <c r="AB39" i="1" s="1"/>
  <c r="T37" i="1"/>
  <c r="AB37" i="1" s="1"/>
  <c r="T21" i="1"/>
  <c r="AB21" i="1" s="1"/>
  <c r="T19" i="1"/>
  <c r="AB19" i="1" s="1"/>
  <c r="T17" i="1"/>
  <c r="AB17" i="1" s="1"/>
  <c r="T15" i="1"/>
  <c r="AB15" i="1" s="1"/>
  <c r="T13" i="1"/>
  <c r="AB13" i="1" s="1"/>
  <c r="T11" i="1"/>
  <c r="AB11" i="1" s="1"/>
  <c r="T9" i="1"/>
  <c r="AB9" i="1" s="1"/>
  <c r="T7" i="1"/>
  <c r="AB7" i="1" s="1"/>
  <c r="T5" i="1"/>
  <c r="AB5" i="1" s="1"/>
  <c r="S19" i="1"/>
  <c r="AA19" i="1" s="1"/>
  <c r="S17" i="1"/>
  <c r="AA17" i="1" s="1"/>
  <c r="S15" i="1"/>
  <c r="AA15" i="1" s="1"/>
  <c r="S7" i="1"/>
  <c r="AA7" i="1" s="1"/>
  <c r="S5" i="1"/>
  <c r="AA5" i="1" s="1"/>
  <c r="R19" i="1"/>
  <c r="Z19" i="1" s="1"/>
  <c r="R17" i="1"/>
  <c r="Z17" i="1" s="1"/>
  <c r="R15" i="1"/>
  <c r="Z15" i="1" s="1"/>
  <c r="R7" i="1"/>
  <c r="Z7" i="1" s="1"/>
  <c r="R5" i="1"/>
  <c r="Z5" i="1" s="1"/>
  <c r="U42" i="1"/>
  <c r="AC42" i="1" s="1"/>
  <c r="U40" i="1"/>
  <c r="AC40" i="1" s="1"/>
  <c r="U38" i="1"/>
  <c r="AC38" i="1" s="1"/>
  <c r="U36" i="1"/>
  <c r="AC36" i="1" s="1"/>
  <c r="U12" i="1"/>
  <c r="AC12" i="1" s="1"/>
  <c r="U10" i="1"/>
  <c r="AC10" i="1" s="1"/>
  <c r="U8" i="1"/>
  <c r="AC8" i="1" s="1"/>
  <c r="U6" i="1"/>
  <c r="AC6" i="1" s="1"/>
  <c r="U4" i="1"/>
  <c r="AC4" i="1" s="1"/>
  <c r="T42" i="1"/>
  <c r="AB42" i="1" s="1"/>
  <c r="T40" i="1"/>
  <c r="AB40" i="1" s="1"/>
  <c r="T38" i="1"/>
  <c r="AB38" i="1" s="1"/>
  <c r="T36" i="1"/>
  <c r="AB36" i="1" s="1"/>
  <c r="T12" i="1"/>
  <c r="AB12" i="1" s="1"/>
  <c r="T10" i="1"/>
  <c r="AB10" i="1" s="1"/>
  <c r="T8" i="1"/>
  <c r="AB8" i="1" s="1"/>
  <c r="T6" i="1"/>
  <c r="AB6" i="1" s="1"/>
  <c r="T4" i="1"/>
  <c r="AB4" i="1" s="1"/>
  <c r="S42" i="1"/>
  <c r="AA42" i="1" s="1"/>
  <c r="S40" i="1"/>
  <c r="AA40" i="1" s="1"/>
  <c r="S38" i="1"/>
  <c r="AA38" i="1" s="1"/>
  <c r="S36" i="1"/>
  <c r="AA36" i="1" s="1"/>
  <c r="S12" i="1"/>
  <c r="AA12" i="1" s="1"/>
  <c r="S10" i="1"/>
  <c r="AA10" i="1" s="1"/>
  <c r="S8" i="1"/>
  <c r="AA8" i="1" s="1"/>
  <c r="S6" i="1"/>
  <c r="AA6" i="1" s="1"/>
  <c r="S4" i="1"/>
  <c r="AA4" i="1" s="1"/>
  <c r="AC17" i="1"/>
  <c r="Z10" i="1"/>
  <c r="AC13" i="1"/>
  <c r="A11" i="14"/>
  <c r="G11" i="14" s="1"/>
  <c r="A14" i="1"/>
  <c r="AC41" i="1"/>
  <c r="Z3" i="1"/>
  <c r="D14" i="1"/>
  <c r="AC37" i="1"/>
  <c r="A16" i="1"/>
  <c r="B18" i="1"/>
  <c r="D16" i="1"/>
  <c r="Z42" i="1"/>
  <c r="AC9" i="1"/>
  <c r="AC21" i="1"/>
  <c r="AC11" i="1"/>
  <c r="Z36" i="1"/>
  <c r="Q5" i="13"/>
  <c r="S5" i="13" s="1"/>
  <c r="Y17" i="13"/>
  <c r="Y9" i="13"/>
  <c r="Q93" i="13"/>
  <c r="U85" i="13"/>
  <c r="W85" i="13" s="1"/>
  <c r="Q89" i="13"/>
  <c r="U53" i="13"/>
  <c r="W53" i="13" s="1"/>
  <c r="Q69" i="13"/>
  <c r="U21" i="13"/>
  <c r="W21" i="13" s="1"/>
  <c r="O103" i="13"/>
  <c r="Q49" i="13"/>
  <c r="S49" i="13" s="1"/>
  <c r="S29" i="13"/>
  <c r="Q29" i="13"/>
  <c r="Y81" i="13"/>
  <c r="S69" i="13"/>
  <c r="Q25" i="13"/>
  <c r="S25" i="13" s="1"/>
  <c r="Y73" i="13"/>
  <c r="O86" i="13"/>
  <c r="O46" i="13"/>
  <c r="O38" i="13"/>
  <c r="S45" i="13"/>
  <c r="O22" i="13"/>
  <c r="O14" i="13"/>
  <c r="O6" i="13"/>
  <c r="Q95" i="13"/>
  <c r="S95" i="13" s="1"/>
  <c r="Q73" i="13"/>
  <c r="Q53" i="13"/>
  <c r="Q31" i="13"/>
  <c r="S31" i="13" s="1"/>
  <c r="Q9" i="13"/>
  <c r="S9" i="13" s="1"/>
  <c r="U91" i="13"/>
  <c r="U59" i="13"/>
  <c r="U27" i="13"/>
  <c r="Y89" i="13"/>
  <c r="Y25" i="13"/>
  <c r="Q71" i="13"/>
  <c r="Q7" i="13"/>
  <c r="S7" i="13" s="1"/>
  <c r="Q47" i="13"/>
  <c r="U83" i="13"/>
  <c r="U51" i="13"/>
  <c r="U19" i="13"/>
  <c r="Q87" i="13"/>
  <c r="Q65" i="13"/>
  <c r="Q45" i="13"/>
  <c r="Q23" i="13"/>
  <c r="S23" i="13" s="1"/>
  <c r="U77" i="13"/>
  <c r="W77" i="13" s="1"/>
  <c r="U45" i="13"/>
  <c r="W45" i="13" s="1"/>
  <c r="U13" i="13"/>
  <c r="W13" i="13" s="1"/>
  <c r="Y65" i="13"/>
  <c r="O4" i="13"/>
  <c r="Q85" i="13"/>
  <c r="S85" i="13" s="1"/>
  <c r="Q63" i="13"/>
  <c r="S63" i="13" s="1"/>
  <c r="Q41" i="13"/>
  <c r="Q21" i="13"/>
  <c r="U101" i="13"/>
  <c r="W101" i="13" s="1"/>
  <c r="U75" i="13"/>
  <c r="W75" i="13" s="1"/>
  <c r="U43" i="13"/>
  <c r="U11" i="13"/>
  <c r="Y57" i="13"/>
  <c r="O54" i="13"/>
  <c r="Q81" i="13"/>
  <c r="S81" i="13" s="1"/>
  <c r="Q61" i="13"/>
  <c r="S61" i="13" s="1"/>
  <c r="Q39" i="13"/>
  <c r="S39" i="13" s="1"/>
  <c r="Q17" i="13"/>
  <c r="U99" i="13"/>
  <c r="U69" i="13"/>
  <c r="W69" i="13" s="1"/>
  <c r="U37" i="13"/>
  <c r="W37" i="13" s="1"/>
  <c r="U5" i="13"/>
  <c r="W5" i="13" s="1"/>
  <c r="Y49" i="13"/>
  <c r="S41" i="13"/>
  <c r="S17" i="13"/>
  <c r="O31" i="13"/>
  <c r="O42" i="13"/>
  <c r="Q101" i="13"/>
  <c r="S101" i="13" s="1"/>
  <c r="Q79" i="13"/>
  <c r="Q57" i="13"/>
  <c r="Q37" i="13"/>
  <c r="S37" i="13" s="1"/>
  <c r="Q15" i="13"/>
  <c r="S15" i="13" s="1"/>
  <c r="U97" i="13"/>
  <c r="U67" i="13"/>
  <c r="U35" i="13"/>
  <c r="W35" i="13" s="1"/>
  <c r="Y41" i="13"/>
  <c r="AA41" i="13" s="1"/>
  <c r="S87" i="13"/>
  <c r="S93" i="13"/>
  <c r="S21" i="13"/>
  <c r="O15" i="13"/>
  <c r="Q97" i="13"/>
  <c r="S97" i="13" s="1"/>
  <c r="Q77" i="13"/>
  <c r="S77" i="13" s="1"/>
  <c r="Q55" i="13"/>
  <c r="S55" i="13" s="1"/>
  <c r="Q33" i="13"/>
  <c r="S33" i="13" s="1"/>
  <c r="Q13" i="13"/>
  <c r="S13" i="13" s="1"/>
  <c r="U93" i="13"/>
  <c r="W93" i="13" s="1"/>
  <c r="U61" i="13"/>
  <c r="W61" i="13" s="1"/>
  <c r="U29" i="13"/>
  <c r="W29" i="13" s="1"/>
  <c r="Y33" i="13"/>
  <c r="AA33" i="13" s="1"/>
  <c r="S66" i="13"/>
  <c r="S89" i="13"/>
  <c r="O98" i="13"/>
  <c r="O74" i="13"/>
  <c r="O66" i="13"/>
  <c r="U98" i="13"/>
  <c r="W98" i="13" s="1"/>
  <c r="Y98" i="13"/>
  <c r="U82" i="13"/>
  <c r="Y82" i="13"/>
  <c r="Y62" i="13"/>
  <c r="AA62" i="13" s="1"/>
  <c r="Q62" i="13"/>
  <c r="S62" i="13" s="1"/>
  <c r="U50" i="13"/>
  <c r="W50" i="13" s="1"/>
  <c r="Y50" i="13"/>
  <c r="AA50" i="13" s="1"/>
  <c r="Y30" i="13"/>
  <c r="Q30" i="13"/>
  <c r="S30" i="13" s="1"/>
  <c r="O97" i="13"/>
  <c r="O89" i="13"/>
  <c r="O25" i="13"/>
  <c r="Q98" i="13"/>
  <c r="S98" i="13" s="1"/>
  <c r="Q82" i="13"/>
  <c r="S82" i="13" s="1"/>
  <c r="Q50" i="13"/>
  <c r="S50" i="13" s="1"/>
  <c r="U90" i="13"/>
  <c r="W90" i="13" s="1"/>
  <c r="Y90" i="13"/>
  <c r="AA90" i="13" s="1"/>
  <c r="Y78" i="13"/>
  <c r="AA78" i="13" s="1"/>
  <c r="Q78" i="13"/>
  <c r="S78" i="13" s="1"/>
  <c r="U58" i="13"/>
  <c r="Y58" i="13"/>
  <c r="Y38" i="13"/>
  <c r="AA38" i="13" s="1"/>
  <c r="Q38" i="13"/>
  <c r="S38" i="13" s="1"/>
  <c r="Y14" i="13"/>
  <c r="AA14" i="13" s="1"/>
  <c r="Q14" i="13"/>
  <c r="S14" i="13" s="1"/>
  <c r="U62" i="13"/>
  <c r="W62" i="13" s="1"/>
  <c r="Y102" i="13"/>
  <c r="Q102" i="13"/>
  <c r="S102" i="13" s="1"/>
  <c r="Y94" i="13"/>
  <c r="Q94" i="13"/>
  <c r="S94" i="13" s="1"/>
  <c r="Y86" i="13"/>
  <c r="AA86" i="13" s="1"/>
  <c r="Q86" i="13"/>
  <c r="S86" i="13" s="1"/>
  <c r="U66" i="13"/>
  <c r="W66" i="13" s="1"/>
  <c r="Y66" i="13"/>
  <c r="AA66" i="13" s="1"/>
  <c r="Y54" i="13"/>
  <c r="Q54" i="13"/>
  <c r="U34" i="13"/>
  <c r="W34" i="13" s="1"/>
  <c r="Y34" i="13"/>
  <c r="AA34" i="13" s="1"/>
  <c r="U18" i="13"/>
  <c r="W18" i="13" s="1"/>
  <c r="Y18" i="13"/>
  <c r="U38" i="13"/>
  <c r="U74" i="13"/>
  <c r="Y74" i="13"/>
  <c r="Y46" i="13"/>
  <c r="Q46" i="13"/>
  <c r="S46" i="13" s="1"/>
  <c r="Y22" i="13"/>
  <c r="AA22" i="13" s="1"/>
  <c r="Q22" i="13"/>
  <c r="S22" i="13" s="1"/>
  <c r="Y6" i="13"/>
  <c r="AA6" i="13" s="1"/>
  <c r="Q6" i="13"/>
  <c r="S6" i="13" s="1"/>
  <c r="U6" i="13"/>
  <c r="S57" i="13"/>
  <c r="S34" i="13"/>
  <c r="Y100" i="13"/>
  <c r="Q100" i="13"/>
  <c r="S100" i="13" s="1"/>
  <c r="U100" i="13"/>
  <c r="U96" i="13"/>
  <c r="W96" i="13" s="1"/>
  <c r="Y96" i="13"/>
  <c r="Q96" i="13"/>
  <c r="S96" i="13" s="1"/>
  <c r="Y92" i="13"/>
  <c r="AA92" i="13" s="1"/>
  <c r="Q92" i="13"/>
  <c r="S92" i="13" s="1"/>
  <c r="U92" i="13"/>
  <c r="W92" i="13" s="1"/>
  <c r="U88" i="13"/>
  <c r="W88" i="13" s="1"/>
  <c r="Y88" i="13"/>
  <c r="Q88" i="13"/>
  <c r="Y84" i="13"/>
  <c r="Q84" i="13"/>
  <c r="U84" i="13"/>
  <c r="W84" i="13" s="1"/>
  <c r="U80" i="13"/>
  <c r="W80" i="13" s="1"/>
  <c r="Y80" i="13"/>
  <c r="Q80" i="13"/>
  <c r="S80" i="13" s="1"/>
  <c r="Y76" i="13"/>
  <c r="Q76" i="13"/>
  <c r="U76" i="13"/>
  <c r="U72" i="13"/>
  <c r="Y72" i="13"/>
  <c r="Q72" i="13"/>
  <c r="S72" i="13" s="1"/>
  <c r="Y68" i="13"/>
  <c r="Q68" i="13"/>
  <c r="S68" i="13" s="1"/>
  <c r="U68" i="13"/>
  <c r="U64" i="13"/>
  <c r="Y64" i="13"/>
  <c r="AA64" i="13" s="1"/>
  <c r="Q64" i="13"/>
  <c r="Y60" i="13"/>
  <c r="AA60" i="13" s="1"/>
  <c r="Q60" i="13"/>
  <c r="S60" i="13" s="1"/>
  <c r="U60" i="13"/>
  <c r="W60" i="13" s="1"/>
  <c r="U56" i="13"/>
  <c r="W56" i="13" s="1"/>
  <c r="Y56" i="13"/>
  <c r="Q56" i="13"/>
  <c r="Y52" i="13"/>
  <c r="Q52" i="13"/>
  <c r="S52" i="13" s="1"/>
  <c r="U52" i="13"/>
  <c r="W52" i="13" s="1"/>
  <c r="U48" i="13"/>
  <c r="W48" i="13" s="1"/>
  <c r="Y48" i="13"/>
  <c r="AA48" i="13" s="1"/>
  <c r="Q48" i="13"/>
  <c r="S48" i="13" s="1"/>
  <c r="Y44" i="13"/>
  <c r="Q44" i="13"/>
  <c r="S44" i="13" s="1"/>
  <c r="U44" i="13"/>
  <c r="U40" i="13"/>
  <c r="Y40" i="13"/>
  <c r="Q40" i="13"/>
  <c r="S40" i="13" s="1"/>
  <c r="Y36" i="13"/>
  <c r="Q36" i="13"/>
  <c r="U36" i="13"/>
  <c r="U32" i="13"/>
  <c r="Y32" i="13"/>
  <c r="Q32" i="13"/>
  <c r="Y28" i="13"/>
  <c r="Q28" i="13"/>
  <c r="S28" i="13" s="1"/>
  <c r="U28" i="13"/>
  <c r="U24" i="13"/>
  <c r="W24" i="13" s="1"/>
  <c r="Y24" i="13"/>
  <c r="Q24" i="13"/>
  <c r="Y20" i="13"/>
  <c r="Q20" i="13"/>
  <c r="U20" i="13"/>
  <c r="W20" i="13" s="1"/>
  <c r="U16" i="13"/>
  <c r="W16" i="13" s="1"/>
  <c r="Y16" i="13"/>
  <c r="Q16" i="13"/>
  <c r="S16" i="13" s="1"/>
  <c r="Y12" i="13"/>
  <c r="Q12" i="13"/>
  <c r="U12" i="13"/>
  <c r="W12" i="13" s="1"/>
  <c r="U8" i="13"/>
  <c r="Y8" i="13"/>
  <c r="Q8" i="13"/>
  <c r="S8" i="13" s="1"/>
  <c r="U78" i="13"/>
  <c r="W78" i="13" s="1"/>
  <c r="U14" i="13"/>
  <c r="W14" i="13" s="1"/>
  <c r="Y70" i="13"/>
  <c r="Q70" i="13"/>
  <c r="S70" i="13" s="1"/>
  <c r="U42" i="13"/>
  <c r="Y42" i="13"/>
  <c r="AA42" i="13" s="1"/>
  <c r="U26" i="13"/>
  <c r="W26" i="13" s="1"/>
  <c r="Y26" i="13"/>
  <c r="AA26" i="13" s="1"/>
  <c r="U10" i="13"/>
  <c r="W10" i="13" s="1"/>
  <c r="Y10" i="13"/>
  <c r="AA10" i="13" s="1"/>
  <c r="AK3" i="13"/>
  <c r="AL3" i="13" s="1"/>
  <c r="AM3" i="13" s="1"/>
  <c r="U4" i="13"/>
  <c r="W4" i="13" s="1"/>
  <c r="Y4" i="13"/>
  <c r="AA4" i="13" s="1"/>
  <c r="Q4" i="13"/>
  <c r="S4" i="13" s="1"/>
  <c r="O101" i="13"/>
  <c r="O77" i="13"/>
  <c r="O53" i="13"/>
  <c r="O45" i="13"/>
  <c r="O13" i="13"/>
  <c r="O5" i="13"/>
  <c r="Q90" i="13"/>
  <c r="S90" i="13" s="1"/>
  <c r="Q74" i="13"/>
  <c r="S74" i="13" s="1"/>
  <c r="Q58" i="13"/>
  <c r="S58" i="13" s="1"/>
  <c r="Q42" i="13"/>
  <c r="S42" i="13" s="1"/>
  <c r="Q26" i="13"/>
  <c r="S26" i="13" s="1"/>
  <c r="Q10" i="13"/>
  <c r="S10" i="13" s="1"/>
  <c r="U54" i="13"/>
  <c r="W54" i="13" s="1"/>
  <c r="S54" i="13"/>
  <c r="S53" i="13"/>
  <c r="Q99" i="13"/>
  <c r="S99" i="13" s="1"/>
  <c r="Q91" i="13"/>
  <c r="S91" i="13" s="1"/>
  <c r="Q83" i="13"/>
  <c r="S83" i="13" s="1"/>
  <c r="Q75" i="13"/>
  <c r="S75" i="13" s="1"/>
  <c r="Q67" i="13"/>
  <c r="S67" i="13" s="1"/>
  <c r="Q59" i="13"/>
  <c r="S59" i="13" s="1"/>
  <c r="Q51" i="13"/>
  <c r="S51" i="13" s="1"/>
  <c r="Q43" i="13"/>
  <c r="S43" i="13" s="1"/>
  <c r="Q35" i="13"/>
  <c r="S35" i="13" s="1"/>
  <c r="Q27" i="13"/>
  <c r="S27" i="13" s="1"/>
  <c r="Q19" i="13"/>
  <c r="S19" i="13" s="1"/>
  <c r="Q11" i="13"/>
  <c r="S11" i="13" s="1"/>
  <c r="U95" i="13"/>
  <c r="W95" i="13" s="1"/>
  <c r="U87" i="13"/>
  <c r="W87" i="13" s="1"/>
  <c r="U79" i="13"/>
  <c r="W79" i="13" s="1"/>
  <c r="U71" i="13"/>
  <c r="W71" i="13" s="1"/>
  <c r="U63" i="13"/>
  <c r="W63" i="13" s="1"/>
  <c r="U55" i="13"/>
  <c r="W55" i="13" s="1"/>
  <c r="U47" i="13"/>
  <c r="U39" i="13"/>
  <c r="W39" i="13" s="1"/>
  <c r="U31" i="13"/>
  <c r="W31" i="13" s="1"/>
  <c r="U23" i="13"/>
  <c r="W23" i="13" s="1"/>
  <c r="U15" i="13"/>
  <c r="W15" i="13" s="1"/>
  <c r="U7" i="13"/>
  <c r="S71" i="13"/>
  <c r="S73" i="13"/>
  <c r="S65" i="13"/>
  <c r="S18" i="13"/>
  <c r="S79" i="13"/>
  <c r="W97" i="13"/>
  <c r="W89" i="13"/>
  <c r="W81" i="13"/>
  <c r="W73" i="13"/>
  <c r="W65" i="13"/>
  <c r="W57" i="13"/>
  <c r="W49" i="13"/>
  <c r="W41" i="13"/>
  <c r="W33" i="13"/>
  <c r="W25" i="13"/>
  <c r="W17" i="13"/>
  <c r="W9" i="13"/>
  <c r="W102" i="13"/>
  <c r="W94" i="13"/>
  <c r="W86" i="13"/>
  <c r="W70" i="13"/>
  <c r="W46" i="13"/>
  <c r="W38" i="13"/>
  <c r="W30" i="13"/>
  <c r="W22" i="13"/>
  <c r="W6" i="13"/>
  <c r="W99" i="13"/>
  <c r="W83" i="13"/>
  <c r="W67" i="13"/>
  <c r="W82" i="13"/>
  <c r="W74" i="13"/>
  <c r="W58" i="13"/>
  <c r="W42" i="13"/>
  <c r="AA70" i="13"/>
  <c r="AA54" i="13"/>
  <c r="AA46" i="13"/>
  <c r="AA30" i="13"/>
  <c r="AA101" i="13"/>
  <c r="AA93" i="13"/>
  <c r="AA85" i="13"/>
  <c r="AA77" i="13"/>
  <c r="AA69" i="13"/>
  <c r="AA61" i="13"/>
  <c r="AA53" i="13"/>
  <c r="AA45" i="13"/>
  <c r="AA37" i="13"/>
  <c r="AA29" i="13"/>
  <c r="AA21" i="13"/>
  <c r="AA13" i="13"/>
  <c r="AA75" i="13"/>
  <c r="AA67" i="13"/>
  <c r="AA59" i="13"/>
  <c r="AA35" i="13"/>
  <c r="AA19" i="13"/>
  <c r="AA11" i="13"/>
  <c r="AA82" i="13"/>
  <c r="AA74" i="13"/>
  <c r="AA58" i="13"/>
  <c r="AA18" i="13"/>
  <c r="AA97" i="13"/>
  <c r="AA89" i="13"/>
  <c r="AA81" i="13"/>
  <c r="AA73" i="13"/>
  <c r="AA65" i="13"/>
  <c r="AA57" i="13"/>
  <c r="AA49" i="13"/>
  <c r="AA25" i="13"/>
  <c r="AA17" i="13"/>
  <c r="AA9" i="13"/>
  <c r="O99" i="13"/>
  <c r="O43" i="13"/>
  <c r="O27" i="13"/>
  <c r="AA27" i="13" s="1"/>
  <c r="AA103" i="13"/>
  <c r="AA79" i="13"/>
  <c r="AA71" i="13"/>
  <c r="AA63" i="13"/>
  <c r="AA55" i="13"/>
  <c r="AA39" i="13"/>
  <c r="AA31" i="13"/>
  <c r="AA15" i="13"/>
  <c r="AA7" i="13"/>
  <c r="S47" i="13"/>
  <c r="O23" i="13"/>
  <c r="O91" i="13"/>
  <c r="AA91" i="13" s="1"/>
  <c r="O51" i="13"/>
  <c r="O87" i="13"/>
  <c r="O47" i="13"/>
  <c r="O95" i="13"/>
  <c r="O83" i="13"/>
  <c r="O100" i="13"/>
  <c r="O68" i="13"/>
  <c r="O36" i="13"/>
  <c r="O80" i="13"/>
  <c r="O48" i="13"/>
  <c r="O16" i="13"/>
  <c r="O92" i="13"/>
  <c r="O60" i="13"/>
  <c r="O28" i="13"/>
  <c r="O72" i="13"/>
  <c r="O40" i="13"/>
  <c r="O8" i="13"/>
  <c r="O84" i="13"/>
  <c r="O52" i="13"/>
  <c r="AA52" i="13" s="1"/>
  <c r="O20" i="13"/>
  <c r="O96" i="13"/>
  <c r="O64" i="13"/>
  <c r="O32" i="13"/>
  <c r="O76" i="13"/>
  <c r="O44" i="13"/>
  <c r="O12" i="13"/>
  <c r="AJ5" i="13"/>
  <c r="S88" i="13"/>
  <c r="S84" i="13"/>
  <c r="S76" i="13"/>
  <c r="S64" i="13"/>
  <c r="S56" i="13"/>
  <c r="S36" i="13"/>
  <c r="S32" i="13"/>
  <c r="S24" i="13"/>
  <c r="S20" i="13"/>
  <c r="S12" i="13"/>
  <c r="W100" i="13"/>
  <c r="W76" i="13"/>
  <c r="W72" i="13"/>
  <c r="W68" i="13"/>
  <c r="W64" i="13"/>
  <c r="W44" i="13"/>
  <c r="W40" i="13"/>
  <c r="W36" i="13"/>
  <c r="W32" i="13"/>
  <c r="W28" i="13"/>
  <c r="W8" i="13"/>
  <c r="W103" i="13"/>
  <c r="W91" i="13"/>
  <c r="W59" i="13"/>
  <c r="W51" i="13"/>
  <c r="W47" i="13"/>
  <c r="W43" i="13"/>
  <c r="W27" i="13"/>
  <c r="W19" i="13"/>
  <c r="W11" i="13"/>
  <c r="W7" i="13"/>
  <c r="AA88" i="13"/>
  <c r="AA56" i="13"/>
  <c r="AA44" i="13"/>
  <c r="AA24" i="13"/>
  <c r="AA102" i="13"/>
  <c r="AA98" i="13"/>
  <c r="AA94" i="13"/>
  <c r="AA5" i="13"/>
  <c r="AG6" i="13"/>
  <c r="AG7" i="13" s="1"/>
  <c r="AG8" i="13" s="1"/>
  <c r="AG9" i="13" s="1"/>
  <c r="AG10" i="13" s="1"/>
  <c r="AG11" i="13" s="1"/>
  <c r="AG12" i="13" s="1"/>
  <c r="AG13" i="13" s="1"/>
  <c r="AG14" i="13" s="1"/>
  <c r="AH14" i="13" s="1"/>
  <c r="B12" i="12"/>
  <c r="B14" i="12" s="1"/>
  <c r="B16" i="12" s="1"/>
  <c r="B18" i="12" s="1"/>
  <c r="B20" i="12" s="1"/>
  <c r="B22" i="12" s="1"/>
  <c r="B24" i="12" s="1"/>
  <c r="B26" i="12" s="1"/>
  <c r="B28" i="12" s="1"/>
  <c r="B30" i="12" s="1"/>
  <c r="B32" i="12" s="1"/>
  <c r="B34" i="12" s="1"/>
  <c r="B36" i="12" s="1"/>
  <c r="B38" i="12" s="1"/>
  <c r="B40" i="12" s="1"/>
  <c r="B42" i="12" s="1"/>
  <c r="B44" i="12" s="1"/>
  <c r="B46" i="12" s="1"/>
  <c r="B48" i="12" s="1"/>
  <c r="B50" i="12" s="1"/>
  <c r="B52" i="12" s="1"/>
  <c r="B54" i="12" s="1"/>
  <c r="B56" i="12" s="1"/>
  <c r="B58" i="12" s="1"/>
  <c r="B60" i="12" s="1"/>
  <c r="B62" i="12" s="1"/>
  <c r="B64" i="12" s="1"/>
  <c r="B66" i="12" s="1"/>
  <c r="B68" i="12" s="1"/>
  <c r="B70" i="12" s="1"/>
  <c r="B72" i="12" s="1"/>
  <c r="B74" i="12" s="1"/>
  <c r="B76" i="12" s="1"/>
  <c r="B78" i="12" s="1"/>
  <c r="B80" i="12" s="1"/>
  <c r="B82" i="12" s="1"/>
  <c r="B84" i="12" s="1"/>
  <c r="B86" i="12" s="1"/>
  <c r="B88" i="12" s="1"/>
  <c r="B90" i="12" s="1"/>
  <c r="B92" i="12" s="1"/>
  <c r="B94" i="12" s="1"/>
  <c r="B96" i="12" s="1"/>
  <c r="B98" i="12" s="1"/>
  <c r="B100" i="12" s="1"/>
  <c r="B102" i="12" s="1"/>
  <c r="B104" i="12" s="1"/>
  <c r="B106" i="12" s="1"/>
  <c r="B108" i="12" s="1"/>
  <c r="B110" i="12" s="1"/>
  <c r="B112" i="12" s="1"/>
  <c r="B114" i="12" s="1"/>
  <c r="B116" i="12" s="1"/>
  <c r="B118" i="12" s="1"/>
  <c r="B120" i="12" s="1"/>
  <c r="B122" i="12" s="1"/>
  <c r="B124" i="12" s="1"/>
  <c r="B126" i="12" s="1"/>
  <c r="B128" i="12" s="1"/>
  <c r="B130" i="12" s="1"/>
  <c r="B132" i="12" s="1"/>
  <c r="B134" i="12" s="1"/>
  <c r="B136" i="12" s="1"/>
  <c r="B138" i="12" s="1"/>
  <c r="B140" i="12" s="1"/>
  <c r="B142" i="12" s="1"/>
  <c r="B144" i="12" s="1"/>
  <c r="B146" i="12" s="1"/>
  <c r="B148" i="12" s="1"/>
  <c r="B150" i="12" s="1"/>
  <c r="B152" i="12" s="1"/>
  <c r="B154" i="12" s="1"/>
  <c r="B156" i="12" s="1"/>
  <c r="B158" i="12" s="1"/>
  <c r="B160" i="12" s="1"/>
  <c r="B162" i="12" s="1"/>
  <c r="B164" i="12" s="1"/>
  <c r="B166" i="12" s="1"/>
  <c r="B168" i="12" s="1"/>
  <c r="B170" i="12" s="1"/>
  <c r="B172" i="12" s="1"/>
  <c r="B174" i="12" s="1"/>
  <c r="B176" i="12" s="1"/>
  <c r="B178" i="12" s="1"/>
  <c r="B180" i="12" s="1"/>
  <c r="B182" i="12" s="1"/>
  <c r="B184" i="12" s="1"/>
  <c r="B186" i="12" s="1"/>
  <c r="B188" i="12" s="1"/>
  <c r="B190" i="12" s="1"/>
  <c r="B192" i="12" s="1"/>
  <c r="B194" i="12" s="1"/>
  <c r="B196" i="12" s="1"/>
  <c r="B198" i="12" s="1"/>
  <c r="B200" i="12" s="1"/>
  <c r="B202" i="12" s="1"/>
  <c r="B204" i="12" s="1"/>
  <c r="B206" i="12" s="1"/>
  <c r="B208" i="12" s="1"/>
  <c r="B210" i="12" s="1"/>
  <c r="B212" i="12" s="1"/>
  <c r="B214" i="12" s="1"/>
  <c r="B216" i="12" s="1"/>
  <c r="B218" i="12" s="1"/>
  <c r="B220" i="12" s="1"/>
  <c r="B222" i="12" s="1"/>
  <c r="B224" i="12" s="1"/>
  <c r="B226" i="12" s="1"/>
  <c r="B228" i="12" s="1"/>
  <c r="B230" i="12" s="1"/>
  <c r="B232" i="12" s="1"/>
  <c r="B234" i="12" s="1"/>
  <c r="B236" i="12" s="1"/>
  <c r="B238" i="12" s="1"/>
  <c r="B240" i="12" s="1"/>
  <c r="B242" i="12" s="1"/>
  <c r="B244" i="12" s="1"/>
  <c r="B246" i="12" s="1"/>
  <c r="B248" i="12" s="1"/>
  <c r="B250" i="12" s="1"/>
  <c r="B252" i="12" s="1"/>
  <c r="B254" i="12" s="1"/>
  <c r="B256" i="12" s="1"/>
  <c r="B258" i="12" s="1"/>
  <c r="B260" i="12" s="1"/>
  <c r="B262" i="12" s="1"/>
  <c r="B264" i="12" s="1"/>
  <c r="B266" i="12" s="1"/>
  <c r="B268" i="12" s="1"/>
  <c r="B270" i="12" s="1"/>
  <c r="B272" i="12" s="1"/>
  <c r="B274" i="12" s="1"/>
  <c r="B276" i="12" s="1"/>
  <c r="B278" i="12" s="1"/>
  <c r="B280" i="12" s="1"/>
  <c r="B282" i="12" s="1"/>
  <c r="B284" i="12" s="1"/>
  <c r="B286" i="12" s="1"/>
  <c r="B288" i="12" s="1"/>
  <c r="B290" i="12" s="1"/>
  <c r="B292" i="12" s="1"/>
  <c r="B294" i="12" s="1"/>
  <c r="B296" i="12" s="1"/>
  <c r="B298" i="12" s="1"/>
  <c r="B300" i="12" s="1"/>
  <c r="B302" i="12" s="1"/>
  <c r="B304" i="12" s="1"/>
  <c r="B9" i="11"/>
  <c r="B11" i="11" s="1"/>
  <c r="B13" i="11" s="1"/>
  <c r="B15" i="11" s="1"/>
  <c r="B17" i="11" s="1"/>
  <c r="B19" i="11" s="1"/>
  <c r="B21" i="11" s="1"/>
  <c r="B23" i="11" s="1"/>
  <c r="B25" i="11" s="1"/>
  <c r="B27" i="11" s="1"/>
  <c r="B29" i="11" s="1"/>
  <c r="B31" i="11" s="1"/>
  <c r="B33" i="11" s="1"/>
  <c r="B35" i="11" s="1"/>
  <c r="B37" i="11" s="1"/>
  <c r="B39" i="11" s="1"/>
  <c r="B41" i="11" s="1"/>
  <c r="B43" i="11" s="1"/>
  <c r="B45" i="11" s="1"/>
  <c r="B47" i="11" s="1"/>
  <c r="B49" i="11" s="1"/>
  <c r="B51" i="11" s="1"/>
  <c r="B53" i="11" s="1"/>
  <c r="B55" i="11" s="1"/>
  <c r="B57" i="11" s="1"/>
  <c r="B59" i="11" s="1"/>
  <c r="B61" i="11" s="1"/>
  <c r="B63" i="11" s="1"/>
  <c r="B65" i="11" s="1"/>
  <c r="B67" i="11" s="1"/>
  <c r="B69" i="11" s="1"/>
  <c r="B71" i="11" s="1"/>
  <c r="B73" i="11" s="1"/>
  <c r="B75" i="11" s="1"/>
  <c r="B77" i="11" s="1"/>
  <c r="B79" i="11" s="1"/>
  <c r="B81" i="11" s="1"/>
  <c r="B83" i="11" s="1"/>
  <c r="B85" i="11" s="1"/>
  <c r="B87" i="11" s="1"/>
  <c r="B89" i="11" s="1"/>
  <c r="B91" i="11" s="1"/>
  <c r="B93" i="11" s="1"/>
  <c r="B95" i="11" s="1"/>
  <c r="B97" i="11" s="1"/>
  <c r="B99" i="11" s="1"/>
  <c r="B101" i="11" s="1"/>
  <c r="B103" i="11" s="1"/>
  <c r="B8" i="11"/>
  <c r="B10" i="11" s="1"/>
  <c r="B12" i="11" s="1"/>
  <c r="B14" i="11" s="1"/>
  <c r="B16" i="11" s="1"/>
  <c r="B18" i="11" s="1"/>
  <c r="B20" i="11" s="1"/>
  <c r="B22" i="11" s="1"/>
  <c r="B24" i="11" s="1"/>
  <c r="B26" i="11" s="1"/>
  <c r="B28" i="11" s="1"/>
  <c r="B30" i="11" s="1"/>
  <c r="B32" i="11" s="1"/>
  <c r="B34" i="11" s="1"/>
  <c r="B36" i="11" s="1"/>
  <c r="B38" i="11" s="1"/>
  <c r="B40" i="11" s="1"/>
  <c r="B42" i="11" s="1"/>
  <c r="B44" i="11" s="1"/>
  <c r="B46" i="11" s="1"/>
  <c r="B48" i="11" s="1"/>
  <c r="B50" i="11" s="1"/>
  <c r="B52" i="11" s="1"/>
  <c r="B54" i="11" s="1"/>
  <c r="B56" i="11" s="1"/>
  <c r="B58" i="11" s="1"/>
  <c r="B60" i="11" s="1"/>
  <c r="B62" i="11" s="1"/>
  <c r="B64" i="11" s="1"/>
  <c r="B66" i="11" s="1"/>
  <c r="B68" i="11" s="1"/>
  <c r="B70" i="11" s="1"/>
  <c r="B72" i="11" s="1"/>
  <c r="B74" i="11" s="1"/>
  <c r="B76" i="11" s="1"/>
  <c r="B78" i="11" s="1"/>
  <c r="B80" i="11" s="1"/>
  <c r="B82" i="11" s="1"/>
  <c r="B84" i="11" s="1"/>
  <c r="B86" i="11" s="1"/>
  <c r="B88" i="11" s="1"/>
  <c r="B90" i="11" s="1"/>
  <c r="B92" i="11" s="1"/>
  <c r="B94" i="11" s="1"/>
  <c r="B96" i="11" s="1"/>
  <c r="B98" i="11" s="1"/>
  <c r="B100" i="11" s="1"/>
  <c r="B102" i="11" s="1"/>
  <c r="B104" i="11" s="1"/>
  <c r="B7" i="12"/>
  <c r="B9" i="12" s="1"/>
  <c r="B11" i="12" s="1"/>
  <c r="B13" i="12" s="1"/>
  <c r="B15" i="12" s="1"/>
  <c r="B17" i="12" s="1"/>
  <c r="B19" i="12" s="1"/>
  <c r="B21" i="12" s="1"/>
  <c r="B23" i="12" s="1"/>
  <c r="B25" i="12" s="1"/>
  <c r="B27" i="12" s="1"/>
  <c r="B29" i="12" s="1"/>
  <c r="B31" i="12" s="1"/>
  <c r="B33" i="12" s="1"/>
  <c r="B35" i="12" s="1"/>
  <c r="B37" i="12" s="1"/>
  <c r="B39" i="12" s="1"/>
  <c r="B41" i="12" s="1"/>
  <c r="B43" i="12" s="1"/>
  <c r="B45" i="12" s="1"/>
  <c r="B47" i="12" s="1"/>
  <c r="B49" i="12" s="1"/>
  <c r="B51" i="12" s="1"/>
  <c r="B53" i="12" s="1"/>
  <c r="B55" i="12" s="1"/>
  <c r="B57" i="12" s="1"/>
  <c r="B59" i="12" s="1"/>
  <c r="B61" i="12" s="1"/>
  <c r="B63" i="12" s="1"/>
  <c r="B65" i="12" s="1"/>
  <c r="B67" i="12" s="1"/>
  <c r="B69" i="12" s="1"/>
  <c r="B71" i="12" s="1"/>
  <c r="B73" i="12" s="1"/>
  <c r="B75" i="12" s="1"/>
  <c r="B77" i="12" s="1"/>
  <c r="B79" i="12" s="1"/>
  <c r="B81" i="12" s="1"/>
  <c r="B83" i="12" s="1"/>
  <c r="B85" i="12" s="1"/>
  <c r="B87" i="12" s="1"/>
  <c r="B89" i="12" s="1"/>
  <c r="B91" i="12" s="1"/>
  <c r="B93" i="12" s="1"/>
  <c r="B95" i="12" s="1"/>
  <c r="B97" i="12" s="1"/>
  <c r="B99" i="12" s="1"/>
  <c r="B101" i="12" s="1"/>
  <c r="B103" i="12" s="1"/>
  <c r="B105" i="12" s="1"/>
  <c r="B107" i="12" s="1"/>
  <c r="B109" i="12" s="1"/>
  <c r="B111" i="12" s="1"/>
  <c r="B113" i="12" s="1"/>
  <c r="B115" i="12" s="1"/>
  <c r="B117" i="12" s="1"/>
  <c r="B119" i="12" s="1"/>
  <c r="B121" i="12" s="1"/>
  <c r="B123" i="12" s="1"/>
  <c r="B125" i="12" s="1"/>
  <c r="B127" i="12" s="1"/>
  <c r="B129" i="12" s="1"/>
  <c r="B131" i="12" s="1"/>
  <c r="B133" i="12" s="1"/>
  <c r="B135" i="12" s="1"/>
  <c r="B137" i="12" s="1"/>
  <c r="B139" i="12" s="1"/>
  <c r="B141" i="12" s="1"/>
  <c r="B143" i="12" s="1"/>
  <c r="B145" i="12" s="1"/>
  <c r="B147" i="12" s="1"/>
  <c r="B149" i="12" s="1"/>
  <c r="B151" i="12" s="1"/>
  <c r="B153" i="12" s="1"/>
  <c r="B155" i="12" s="1"/>
  <c r="B157" i="12" s="1"/>
  <c r="B159" i="12" s="1"/>
  <c r="B161" i="12" s="1"/>
  <c r="B163" i="12" s="1"/>
  <c r="B165" i="12" s="1"/>
  <c r="B167" i="12" s="1"/>
  <c r="B169" i="12" s="1"/>
  <c r="B171" i="12" s="1"/>
  <c r="B173" i="12" s="1"/>
  <c r="B175" i="12" s="1"/>
  <c r="B177" i="12" s="1"/>
  <c r="B179" i="12" s="1"/>
  <c r="B181" i="12" s="1"/>
  <c r="B183" i="12" s="1"/>
  <c r="B185" i="12" s="1"/>
  <c r="B187" i="12" s="1"/>
  <c r="B189" i="12" s="1"/>
  <c r="B191" i="12" s="1"/>
  <c r="B193" i="12" s="1"/>
  <c r="B195" i="12" s="1"/>
  <c r="B197" i="12" s="1"/>
  <c r="B199" i="12" s="1"/>
  <c r="B201" i="12" s="1"/>
  <c r="B203" i="12" s="1"/>
  <c r="B205" i="12" s="1"/>
  <c r="B207" i="12" s="1"/>
  <c r="B209" i="12" s="1"/>
  <c r="B211" i="12" s="1"/>
  <c r="B213" i="12" s="1"/>
  <c r="B215" i="12" s="1"/>
  <c r="B217" i="12" s="1"/>
  <c r="B219" i="12" s="1"/>
  <c r="B221" i="12" s="1"/>
  <c r="B223" i="12" s="1"/>
  <c r="B225" i="12" s="1"/>
  <c r="B227" i="12" s="1"/>
  <c r="B229" i="12" s="1"/>
  <c r="B231" i="12" s="1"/>
  <c r="B233" i="12" s="1"/>
  <c r="B235" i="12" s="1"/>
  <c r="B237" i="12" s="1"/>
  <c r="B239" i="12" s="1"/>
  <c r="B241" i="12" s="1"/>
  <c r="B243" i="12" s="1"/>
  <c r="B245" i="12" s="1"/>
  <c r="B247" i="12" s="1"/>
  <c r="B249" i="12" s="1"/>
  <c r="B251" i="12" s="1"/>
  <c r="B253" i="12" s="1"/>
  <c r="B255" i="12" s="1"/>
  <c r="B257" i="12" s="1"/>
  <c r="B259" i="12" s="1"/>
  <c r="B261" i="12" s="1"/>
  <c r="B263" i="12" s="1"/>
  <c r="B265" i="12" s="1"/>
  <c r="B267" i="12" s="1"/>
  <c r="B269" i="12" s="1"/>
  <c r="B271" i="12" s="1"/>
  <c r="B273" i="12" s="1"/>
  <c r="B275" i="12" s="1"/>
  <c r="B277" i="12" s="1"/>
  <c r="B279" i="12" s="1"/>
  <c r="B281" i="12" s="1"/>
  <c r="B283" i="12" s="1"/>
  <c r="B285" i="12" s="1"/>
  <c r="B287" i="12" s="1"/>
  <c r="B289" i="12" s="1"/>
  <c r="B291" i="12" s="1"/>
  <c r="B293" i="12" s="1"/>
  <c r="B295" i="12" s="1"/>
  <c r="B297" i="12" s="1"/>
  <c r="B299" i="12" s="1"/>
  <c r="B301" i="12" s="1"/>
  <c r="B303" i="12" s="1"/>
  <c r="D5" i="11"/>
  <c r="C6" i="11"/>
  <c r="H2" i="12"/>
  <c r="J2" i="12" s="1"/>
  <c r="L2" i="12" s="1"/>
  <c r="N2" i="12" s="1"/>
  <c r="P2" i="12" s="1"/>
  <c r="R2" i="12" s="1"/>
  <c r="T2" i="12" s="1"/>
  <c r="V2" i="12" s="1"/>
  <c r="X2" i="12" s="1"/>
  <c r="G1" i="11"/>
  <c r="V4" i="12"/>
  <c r="P4" i="12"/>
  <c r="W4" i="12"/>
  <c r="G4" i="12"/>
  <c r="T4" i="12"/>
  <c r="R4" i="12"/>
  <c r="M4" i="12"/>
  <c r="K4" i="12"/>
  <c r="X4" i="12"/>
  <c r="H4" i="12"/>
  <c r="N4" i="12"/>
  <c r="L4" i="12"/>
  <c r="T3" i="12"/>
  <c r="R3" i="12"/>
  <c r="P3" i="12"/>
  <c r="N3" i="12"/>
  <c r="L3" i="12"/>
  <c r="X3" i="12"/>
  <c r="V3" i="12"/>
  <c r="W3" i="12"/>
  <c r="U3" i="12"/>
  <c r="G3" i="12"/>
  <c r="M3" i="12"/>
  <c r="K3" i="12"/>
  <c r="Q3" i="12"/>
  <c r="O3" i="12"/>
  <c r="I3" i="12"/>
  <c r="S3" i="12"/>
  <c r="E5" i="12"/>
  <c r="J5" i="12"/>
  <c r="C6" i="12"/>
  <c r="V5" i="12"/>
  <c r="X5" i="12"/>
  <c r="S4" i="12"/>
  <c r="I4" i="12"/>
  <c r="O4" i="12"/>
  <c r="Z40" i="1"/>
  <c r="AC39" i="1"/>
  <c r="AC7" i="1"/>
  <c r="Z6" i="1"/>
  <c r="Z38" i="1"/>
  <c r="U4" i="12"/>
  <c r="Q4" i="12"/>
  <c r="Z12" i="1"/>
  <c r="AC19" i="1"/>
  <c r="AC15" i="1"/>
  <c r="A5" i="8"/>
  <c r="C3" i="8"/>
  <c r="D3" i="8" s="1"/>
  <c r="D5" i="8" s="1"/>
  <c r="C4" i="8"/>
  <c r="D4" i="8" s="1"/>
  <c r="D6" i="8" s="1"/>
  <c r="B95" i="17" l="1"/>
  <c r="F95" i="17" s="1"/>
  <c r="C95" i="17"/>
  <c r="G95" i="17" s="1"/>
  <c r="D95" i="17"/>
  <c r="H95" i="17" s="1"/>
  <c r="E95" i="17"/>
  <c r="I95" i="17" s="1"/>
  <c r="C90" i="17"/>
  <c r="D90" i="17"/>
  <c r="H90" i="17"/>
  <c r="E90" i="17"/>
  <c r="G90" i="17"/>
  <c r="I90" i="17"/>
  <c r="B90" i="17"/>
  <c r="F90" i="17" s="1"/>
  <c r="V18" i="1"/>
  <c r="W18" i="1"/>
  <c r="X18" i="1"/>
  <c r="Y18" i="1"/>
  <c r="E83" i="17"/>
  <c r="I83" i="17" s="1"/>
  <c r="B83" i="17"/>
  <c r="F83" i="17" s="1"/>
  <c r="C83" i="17"/>
  <c r="G83" i="17" s="1"/>
  <c r="D83" i="17"/>
  <c r="H83" i="17" s="1"/>
  <c r="I76" i="17"/>
  <c r="B76" i="17"/>
  <c r="F76" i="17" s="1"/>
  <c r="A77" i="17"/>
  <c r="C76" i="17"/>
  <c r="G76" i="17" s="1"/>
  <c r="D76" i="17"/>
  <c r="H76" i="17" s="1"/>
  <c r="E76" i="17"/>
  <c r="C71" i="17"/>
  <c r="D71" i="17"/>
  <c r="E71" i="17"/>
  <c r="G71" i="17"/>
  <c r="H71" i="17"/>
  <c r="I71" i="17"/>
  <c r="B71" i="17"/>
  <c r="F71" i="17" s="1"/>
  <c r="E57" i="17"/>
  <c r="H57" i="17"/>
  <c r="I57" i="17"/>
  <c r="B57" i="17"/>
  <c r="F57" i="17" s="1"/>
  <c r="A58" i="17"/>
  <c r="C57" i="17"/>
  <c r="G57" i="17" s="1"/>
  <c r="D57" i="17"/>
  <c r="B40" i="17"/>
  <c r="A41" i="17"/>
  <c r="C40" i="17"/>
  <c r="D40" i="17"/>
  <c r="E40" i="17"/>
  <c r="I40" i="17" s="1"/>
  <c r="F40" i="17"/>
  <c r="G40" i="17"/>
  <c r="H40" i="17"/>
  <c r="B7" i="17"/>
  <c r="C7" i="17"/>
  <c r="D7" i="17"/>
  <c r="E7" i="17"/>
  <c r="AD18" i="1"/>
  <c r="AE18" i="1"/>
  <c r="AF18" i="1"/>
  <c r="AG18" i="1"/>
  <c r="H11" i="16"/>
  <c r="B11" i="16" s="1"/>
  <c r="G11" i="16"/>
  <c r="A12" i="16"/>
  <c r="L11" i="16"/>
  <c r="F11" i="16" s="1"/>
  <c r="I11" i="16"/>
  <c r="C11" i="16" s="1"/>
  <c r="K11" i="16"/>
  <c r="E11" i="16" s="1"/>
  <c r="J11" i="16"/>
  <c r="D11" i="16" s="1"/>
  <c r="K6" i="16"/>
  <c r="E6" i="16" s="1"/>
  <c r="J6" i="16"/>
  <c r="D6" i="16" s="1"/>
  <c r="I6" i="16"/>
  <c r="C6" i="16" s="1"/>
  <c r="H6" i="16"/>
  <c r="B6" i="16" s="1"/>
  <c r="L6" i="16"/>
  <c r="F6" i="16" s="1"/>
  <c r="G6" i="16"/>
  <c r="A5" i="16"/>
  <c r="K6" i="15"/>
  <c r="E6" i="15" s="1"/>
  <c r="L6" i="15"/>
  <c r="F6" i="15" s="1"/>
  <c r="H6" i="15"/>
  <c r="B6" i="15" s="1"/>
  <c r="I6" i="15"/>
  <c r="C6" i="15" s="1"/>
  <c r="J6" i="15"/>
  <c r="D6" i="15" s="1"/>
  <c r="G6" i="15"/>
  <c r="J11" i="15"/>
  <c r="D11" i="15" s="1"/>
  <c r="K11" i="15"/>
  <c r="E11" i="15" s="1"/>
  <c r="L11" i="15"/>
  <c r="F11" i="15" s="1"/>
  <c r="H11" i="15"/>
  <c r="B11" i="15" s="1"/>
  <c r="I11" i="15"/>
  <c r="C11" i="15" s="1"/>
  <c r="G11" i="15"/>
  <c r="A5" i="15"/>
  <c r="A12" i="15"/>
  <c r="A12" i="14"/>
  <c r="G12" i="14" s="1"/>
  <c r="H11" i="14"/>
  <c r="B11" i="14" s="1"/>
  <c r="I11" i="14"/>
  <c r="C11" i="14" s="1"/>
  <c r="J11" i="14"/>
  <c r="D11" i="14" s="1"/>
  <c r="K11" i="14"/>
  <c r="E11" i="14" s="1"/>
  <c r="L11" i="14"/>
  <c r="F11" i="14" s="1"/>
  <c r="A6" i="14"/>
  <c r="L7" i="14"/>
  <c r="F7" i="14" s="1"/>
  <c r="I7" i="14"/>
  <c r="C7" i="14" s="1"/>
  <c r="J7" i="14"/>
  <c r="D7" i="14" s="1"/>
  <c r="K7" i="14"/>
  <c r="E7" i="14" s="1"/>
  <c r="G7" i="14"/>
  <c r="H7" i="14"/>
  <c r="B7" i="14" s="1"/>
  <c r="M14" i="1"/>
  <c r="Q14" i="1" s="1"/>
  <c r="L14" i="1"/>
  <c r="P14" i="1" s="1"/>
  <c r="K14" i="1"/>
  <c r="O14" i="1" s="1"/>
  <c r="J14" i="1"/>
  <c r="N14" i="1"/>
  <c r="E14" i="1"/>
  <c r="A18" i="1"/>
  <c r="C18" i="1"/>
  <c r="B20" i="1"/>
  <c r="R16" i="1"/>
  <c r="Z16" i="1" s="1"/>
  <c r="S16" i="1"/>
  <c r="AA16" i="1" s="1"/>
  <c r="T16" i="1"/>
  <c r="AB16" i="1" s="1"/>
  <c r="U16" i="1"/>
  <c r="AC16" i="1" s="1"/>
  <c r="R14" i="1"/>
  <c r="Z14" i="1" s="1"/>
  <c r="S14" i="1"/>
  <c r="AA14" i="1" s="1"/>
  <c r="T14" i="1"/>
  <c r="AB14" i="1" s="1"/>
  <c r="U14" i="1"/>
  <c r="AC14" i="1" s="1"/>
  <c r="D18" i="1"/>
  <c r="AA96" i="13"/>
  <c r="AM4" i="13"/>
  <c r="AA28" i="13"/>
  <c r="AA32" i="13"/>
  <c r="AA72" i="13"/>
  <c r="AA68" i="13"/>
  <c r="AA23" i="13"/>
  <c r="AA43" i="13"/>
  <c r="AA36" i="13"/>
  <c r="AA76" i="13"/>
  <c r="AA100" i="13"/>
  <c r="AA83" i="13"/>
  <c r="AA16" i="13"/>
  <c r="AA40" i="13"/>
  <c r="AA99" i="13"/>
  <c r="AA20" i="13"/>
  <c r="AA95" i="13"/>
  <c r="AA47" i="13"/>
  <c r="AA12" i="13"/>
  <c r="AA84" i="13"/>
  <c r="AA87" i="13"/>
  <c r="AA8" i="13"/>
  <c r="AA80" i="13"/>
  <c r="AA51" i="13"/>
  <c r="AK5" i="13"/>
  <c r="AL5" i="13" s="1"/>
  <c r="AM5" i="13" s="1"/>
  <c r="AJ6" i="13"/>
  <c r="AG15" i="13"/>
  <c r="AH15" i="13" s="1"/>
  <c r="AH6" i="13"/>
  <c r="AH7" i="13"/>
  <c r="AH12" i="13"/>
  <c r="AH13" i="13"/>
  <c r="AH11" i="13"/>
  <c r="AH8" i="13"/>
  <c r="AH9" i="13"/>
  <c r="AH10" i="13"/>
  <c r="A6" i="8"/>
  <c r="B6" i="8"/>
  <c r="G5" i="11"/>
  <c r="G6" i="11"/>
  <c r="G4" i="11"/>
  <c r="I2" i="11"/>
  <c r="C7" i="11"/>
  <c r="D6" i="11"/>
  <c r="E5" i="11"/>
  <c r="T6" i="12"/>
  <c r="E6" i="12"/>
  <c r="X6" i="12"/>
  <c r="V6" i="12"/>
  <c r="D6" i="12"/>
  <c r="C7" i="12"/>
  <c r="H6" i="12"/>
  <c r="N6" i="12"/>
  <c r="P6" i="12"/>
  <c r="R6" i="12"/>
  <c r="L6" i="12"/>
  <c r="F6" i="12"/>
  <c r="J6" i="12"/>
  <c r="D7" i="8"/>
  <c r="K5" i="12"/>
  <c r="U5" i="12"/>
  <c r="Q5" i="12"/>
  <c r="S5" i="12"/>
  <c r="O5" i="12"/>
  <c r="I5" i="12"/>
  <c r="W5" i="12"/>
  <c r="G5" i="12"/>
  <c r="M5" i="12"/>
  <c r="H2" i="11"/>
  <c r="H1" i="11"/>
  <c r="I1" i="11" s="1"/>
  <c r="J1" i="11" s="1"/>
  <c r="K1" i="11" s="1"/>
  <c r="L1" i="11" s="1"/>
  <c r="M1" i="11" s="1"/>
  <c r="N1" i="11" s="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V20" i="1" l="1"/>
  <c r="W20" i="1"/>
  <c r="X20" i="1"/>
  <c r="Y20" i="1"/>
  <c r="E77" i="17"/>
  <c r="I77" i="17"/>
  <c r="B77" i="17"/>
  <c r="F77" i="17" s="1"/>
  <c r="C77" i="17"/>
  <c r="G77" i="17" s="1"/>
  <c r="D77" i="17"/>
  <c r="H77" i="17" s="1"/>
  <c r="D58" i="17"/>
  <c r="E58" i="17"/>
  <c r="G58" i="17"/>
  <c r="H58" i="17"/>
  <c r="I58" i="17"/>
  <c r="B58" i="17"/>
  <c r="F58" i="17" s="1"/>
  <c r="A59" i="17"/>
  <c r="C58" i="17"/>
  <c r="B41" i="17"/>
  <c r="A42" i="17"/>
  <c r="C41" i="17"/>
  <c r="D41" i="17"/>
  <c r="H41" i="17" s="1"/>
  <c r="E41" i="17"/>
  <c r="I41" i="17" s="1"/>
  <c r="F41" i="17"/>
  <c r="G41" i="17"/>
  <c r="B8" i="17"/>
  <c r="C8" i="17"/>
  <c r="D8" i="17"/>
  <c r="E8" i="17"/>
  <c r="C20" i="1"/>
  <c r="AD20" i="1"/>
  <c r="AE20" i="1"/>
  <c r="AF20" i="1"/>
  <c r="AG20" i="1"/>
  <c r="G5" i="16"/>
  <c r="L5" i="16"/>
  <c r="F5" i="16" s="1"/>
  <c r="K5" i="16"/>
  <c r="E5" i="16" s="1"/>
  <c r="J5" i="16"/>
  <c r="D5" i="16" s="1"/>
  <c r="I5" i="16"/>
  <c r="C5" i="16" s="1"/>
  <c r="H5" i="16"/>
  <c r="B5" i="16" s="1"/>
  <c r="A4" i="16"/>
  <c r="L12" i="16"/>
  <c r="F12" i="16" s="1"/>
  <c r="K12" i="16"/>
  <c r="E12" i="16" s="1"/>
  <c r="J12" i="16"/>
  <c r="D12" i="16" s="1"/>
  <c r="I12" i="16"/>
  <c r="C12" i="16" s="1"/>
  <c r="H12" i="16"/>
  <c r="B12" i="16" s="1"/>
  <c r="A13" i="16"/>
  <c r="G12" i="16"/>
  <c r="H5" i="15"/>
  <c r="B5" i="15" s="1"/>
  <c r="I5" i="15"/>
  <c r="C5" i="15" s="1"/>
  <c r="J5" i="15"/>
  <c r="D5" i="15" s="1"/>
  <c r="K5" i="15"/>
  <c r="E5" i="15" s="1"/>
  <c r="L5" i="15"/>
  <c r="F5" i="15" s="1"/>
  <c r="G5" i="15"/>
  <c r="H12" i="15"/>
  <c r="B12" i="15" s="1"/>
  <c r="I12" i="15"/>
  <c r="C12" i="15" s="1"/>
  <c r="J12" i="15"/>
  <c r="D12" i="15" s="1"/>
  <c r="K12" i="15"/>
  <c r="E12" i="15" s="1"/>
  <c r="L12" i="15"/>
  <c r="F12" i="15" s="1"/>
  <c r="G12" i="15"/>
  <c r="A4" i="15"/>
  <c r="A13" i="15"/>
  <c r="A5" i="14"/>
  <c r="I6" i="14"/>
  <c r="C6" i="14" s="1"/>
  <c r="J6" i="14"/>
  <c r="D6" i="14" s="1"/>
  <c r="H6" i="14"/>
  <c r="B6" i="14" s="1"/>
  <c r="K6" i="14"/>
  <c r="E6" i="14" s="1"/>
  <c r="L6" i="14"/>
  <c r="F6" i="14" s="1"/>
  <c r="G6" i="14"/>
  <c r="A13" i="14"/>
  <c r="K12" i="14"/>
  <c r="E12" i="14" s="1"/>
  <c r="L12" i="14"/>
  <c r="F12" i="14" s="1"/>
  <c r="H12" i="14"/>
  <c r="B12" i="14" s="1"/>
  <c r="I12" i="14"/>
  <c r="C12" i="14" s="1"/>
  <c r="J12" i="14"/>
  <c r="D12" i="14" s="1"/>
  <c r="L18" i="1"/>
  <c r="P18" i="1" s="1"/>
  <c r="M18" i="1"/>
  <c r="Q18" i="1" s="1"/>
  <c r="L20" i="1"/>
  <c r="P20" i="1" s="1"/>
  <c r="M20" i="1"/>
  <c r="Q20" i="1" s="1"/>
  <c r="D20" i="1"/>
  <c r="R20" i="1" s="1"/>
  <c r="Z20" i="1" s="1"/>
  <c r="J20" i="1"/>
  <c r="N20" i="1" s="1"/>
  <c r="K20" i="1"/>
  <c r="O20" i="1" s="1"/>
  <c r="B22" i="1"/>
  <c r="J18" i="1"/>
  <c r="N18" i="1" s="1"/>
  <c r="K18" i="1"/>
  <c r="O18" i="1" s="1"/>
  <c r="A20" i="1"/>
  <c r="E20" i="1"/>
  <c r="E18" i="1"/>
  <c r="R18" i="1"/>
  <c r="Z18" i="1" s="1"/>
  <c r="S18" i="1"/>
  <c r="AA18" i="1" s="1"/>
  <c r="T18" i="1"/>
  <c r="AB18" i="1" s="1"/>
  <c r="U18" i="1"/>
  <c r="AC18" i="1" s="1"/>
  <c r="AK6" i="13"/>
  <c r="AL6" i="13" s="1"/>
  <c r="AM6" i="13" s="1"/>
  <c r="AJ7" i="13"/>
  <c r="AG16" i="13"/>
  <c r="AH16" i="13"/>
  <c r="AG17" i="13"/>
  <c r="W6" i="12"/>
  <c r="S6" i="12"/>
  <c r="O6" i="12"/>
  <c r="I6" i="12"/>
  <c r="U6" i="12"/>
  <c r="Q6" i="12"/>
  <c r="K6" i="12"/>
  <c r="G6" i="12"/>
  <c r="M6" i="12"/>
  <c r="B8" i="8"/>
  <c r="C7" i="8"/>
  <c r="C6" i="8"/>
  <c r="E7" i="12"/>
  <c r="D7" i="12"/>
  <c r="J7" i="12" s="1"/>
  <c r="C8" i="12"/>
  <c r="F7" i="12"/>
  <c r="F6" i="11"/>
  <c r="E6" i="11"/>
  <c r="A7" i="8"/>
  <c r="B7" i="8"/>
  <c r="I4" i="11"/>
  <c r="I6" i="11"/>
  <c r="I5" i="11"/>
  <c r="K2" i="11"/>
  <c r="J2" i="11"/>
  <c r="H5" i="11"/>
  <c r="H7" i="11"/>
  <c r="H4" i="11"/>
  <c r="H6" i="11"/>
  <c r="D7" i="11"/>
  <c r="I7" i="11" s="1"/>
  <c r="C8" i="11"/>
  <c r="V22" i="1" l="1"/>
  <c r="W22" i="1"/>
  <c r="X22" i="1"/>
  <c r="Y22" i="1"/>
  <c r="C59" i="17"/>
  <c r="D59" i="17"/>
  <c r="E59" i="17"/>
  <c r="G59" i="17"/>
  <c r="H59" i="17"/>
  <c r="I59" i="17"/>
  <c r="B59" i="17"/>
  <c r="F59" i="17" s="1"/>
  <c r="A60" i="17"/>
  <c r="B42" i="17"/>
  <c r="A43" i="17"/>
  <c r="C42" i="17"/>
  <c r="G42" i="17" s="1"/>
  <c r="D42" i="17"/>
  <c r="H42" i="17" s="1"/>
  <c r="E42" i="17"/>
  <c r="I42" i="17" s="1"/>
  <c r="F42" i="17"/>
  <c r="C9" i="17"/>
  <c r="D9" i="17"/>
  <c r="E9" i="17"/>
  <c r="B9" i="17"/>
  <c r="C22" i="1"/>
  <c r="J22" i="1" s="1"/>
  <c r="N22" i="1" s="1"/>
  <c r="AD22" i="1"/>
  <c r="AE22" i="1"/>
  <c r="AF22" i="1"/>
  <c r="AG22" i="1"/>
  <c r="K4" i="16"/>
  <c r="E4" i="16" s="1"/>
  <c r="J4" i="16"/>
  <c r="D4" i="16" s="1"/>
  <c r="I4" i="16"/>
  <c r="C4" i="16" s="1"/>
  <c r="H4" i="16"/>
  <c r="B4" i="16" s="1"/>
  <c r="G4" i="16"/>
  <c r="L4" i="16"/>
  <c r="F4" i="16" s="1"/>
  <c r="H13" i="16"/>
  <c r="B13" i="16" s="1"/>
  <c r="G13" i="16"/>
  <c r="A14" i="16"/>
  <c r="L13" i="16"/>
  <c r="F13" i="16" s="1"/>
  <c r="I13" i="16"/>
  <c r="C13" i="16" s="1"/>
  <c r="K13" i="16"/>
  <c r="E13" i="16" s="1"/>
  <c r="J13" i="16"/>
  <c r="D13" i="16" s="1"/>
  <c r="J4" i="15"/>
  <c r="D4" i="15" s="1"/>
  <c r="K4" i="15"/>
  <c r="E4" i="15" s="1"/>
  <c r="L4" i="15"/>
  <c r="F4" i="15" s="1"/>
  <c r="H4" i="15"/>
  <c r="B4" i="15" s="1"/>
  <c r="G4" i="15"/>
  <c r="I4" i="15"/>
  <c r="C4" i="15" s="1"/>
  <c r="H13" i="15"/>
  <c r="B13" i="15" s="1"/>
  <c r="I13" i="15"/>
  <c r="C13" i="15" s="1"/>
  <c r="L13" i="15"/>
  <c r="F13" i="15" s="1"/>
  <c r="K13" i="15"/>
  <c r="E13" i="15" s="1"/>
  <c r="G13" i="15"/>
  <c r="J13" i="15"/>
  <c r="D13" i="15" s="1"/>
  <c r="A14" i="15"/>
  <c r="H13" i="14"/>
  <c r="B13" i="14" s="1"/>
  <c r="I13" i="14"/>
  <c r="C13" i="14" s="1"/>
  <c r="J13" i="14"/>
  <c r="D13" i="14" s="1"/>
  <c r="K13" i="14"/>
  <c r="E13" i="14" s="1"/>
  <c r="L13" i="14"/>
  <c r="F13" i="14" s="1"/>
  <c r="A14" i="14"/>
  <c r="G13" i="14"/>
  <c r="A4" i="14"/>
  <c r="I5" i="14"/>
  <c r="C5" i="14" s="1"/>
  <c r="J5" i="14"/>
  <c r="D5" i="14" s="1"/>
  <c r="K5" i="14"/>
  <c r="E5" i="14" s="1"/>
  <c r="L5" i="14"/>
  <c r="F5" i="14" s="1"/>
  <c r="G5" i="14"/>
  <c r="H5" i="14"/>
  <c r="B5" i="14" s="1"/>
  <c r="D22" i="1"/>
  <c r="U22" i="1" s="1"/>
  <c r="AC22" i="1" s="1"/>
  <c r="U20" i="1"/>
  <c r="AC20" i="1" s="1"/>
  <c r="T20" i="1"/>
  <c r="AB20" i="1" s="1"/>
  <c r="M22" i="1"/>
  <c r="Q22" i="1" s="1"/>
  <c r="L22" i="1"/>
  <c r="P22" i="1" s="1"/>
  <c r="S20" i="1"/>
  <c r="AA20" i="1" s="1"/>
  <c r="B23" i="1"/>
  <c r="A22" i="1"/>
  <c r="K22" i="1"/>
  <c r="O22" i="1" s="1"/>
  <c r="E22" i="1"/>
  <c r="AK7" i="13"/>
  <c r="AL7" i="13" s="1"/>
  <c r="AM7" i="13" s="1"/>
  <c r="AJ8" i="13"/>
  <c r="AG18" i="13"/>
  <c r="AH17" i="13"/>
  <c r="H7" i="12"/>
  <c r="L7" i="12"/>
  <c r="R7" i="12"/>
  <c r="V7" i="12"/>
  <c r="W7" i="12"/>
  <c r="O7" i="12"/>
  <c r="M7" i="12"/>
  <c r="K7" i="12"/>
  <c r="G7" i="12"/>
  <c r="U7" i="12"/>
  <c r="I7" i="12"/>
  <c r="S7" i="12"/>
  <c r="Q7" i="12"/>
  <c r="C8" i="8"/>
  <c r="T7" i="12"/>
  <c r="X7" i="12"/>
  <c r="D8" i="11"/>
  <c r="C9" i="11"/>
  <c r="J6" i="11"/>
  <c r="L2" i="11"/>
  <c r="J8" i="11"/>
  <c r="J4" i="11"/>
  <c r="J7" i="11"/>
  <c r="J5" i="11"/>
  <c r="A8" i="8"/>
  <c r="B9" i="8" s="1"/>
  <c r="D8" i="8"/>
  <c r="P7" i="12"/>
  <c r="N7" i="12"/>
  <c r="K4" i="11"/>
  <c r="K5" i="11"/>
  <c r="K6" i="11"/>
  <c r="M2" i="11"/>
  <c r="K7" i="11"/>
  <c r="K8" i="11"/>
  <c r="F7" i="11"/>
  <c r="E7" i="11"/>
  <c r="G7" i="11"/>
  <c r="X8" i="12"/>
  <c r="H8" i="12"/>
  <c r="F8" i="12"/>
  <c r="E8" i="12"/>
  <c r="D8" i="12"/>
  <c r="R8" i="12" s="1"/>
  <c r="T8" i="12"/>
  <c r="P8" i="12"/>
  <c r="C9" i="12"/>
  <c r="V23" i="1" l="1"/>
  <c r="W23" i="1"/>
  <c r="X23" i="1"/>
  <c r="Y23" i="1"/>
  <c r="B60" i="17"/>
  <c r="A61" i="17"/>
  <c r="C60" i="17"/>
  <c r="D60" i="17"/>
  <c r="E60" i="17"/>
  <c r="I60" i="17" s="1"/>
  <c r="F60" i="17"/>
  <c r="G60" i="17"/>
  <c r="H60" i="17"/>
  <c r="B43" i="17"/>
  <c r="F43" i="17" s="1"/>
  <c r="A44" i="17"/>
  <c r="C43" i="17"/>
  <c r="G43" i="17" s="1"/>
  <c r="D43" i="17"/>
  <c r="H43" i="17" s="1"/>
  <c r="E43" i="17"/>
  <c r="I43" i="17" s="1"/>
  <c r="C10" i="17"/>
  <c r="D10" i="17"/>
  <c r="B10" i="17"/>
  <c r="E10" i="17"/>
  <c r="T22" i="1"/>
  <c r="AB22" i="1" s="1"/>
  <c r="S22" i="1"/>
  <c r="AA22" i="1" s="1"/>
  <c r="R22" i="1"/>
  <c r="Z22" i="1" s="1"/>
  <c r="C23" i="1"/>
  <c r="E23" i="1" s="1"/>
  <c r="AF23" i="1"/>
  <c r="AG23" i="1"/>
  <c r="AD23" i="1"/>
  <c r="AE23" i="1"/>
  <c r="L14" i="16"/>
  <c r="F14" i="16" s="1"/>
  <c r="K14" i="16"/>
  <c r="E14" i="16" s="1"/>
  <c r="J14" i="16"/>
  <c r="D14" i="16" s="1"/>
  <c r="I14" i="16"/>
  <c r="C14" i="16" s="1"/>
  <c r="H14" i="16"/>
  <c r="B14" i="16" s="1"/>
  <c r="A15" i="16"/>
  <c r="G14" i="16"/>
  <c r="K14" i="15"/>
  <c r="E14" i="15" s="1"/>
  <c r="L14" i="15"/>
  <c r="F14" i="15" s="1"/>
  <c r="H14" i="15"/>
  <c r="B14" i="15" s="1"/>
  <c r="I14" i="15"/>
  <c r="C14" i="15" s="1"/>
  <c r="J14" i="15"/>
  <c r="D14" i="15" s="1"/>
  <c r="G14" i="15"/>
  <c r="A15" i="15"/>
  <c r="I14" i="14"/>
  <c r="C14" i="14" s="1"/>
  <c r="J14" i="14"/>
  <c r="D14" i="14" s="1"/>
  <c r="K14" i="14"/>
  <c r="E14" i="14" s="1"/>
  <c r="L14" i="14"/>
  <c r="F14" i="14" s="1"/>
  <c r="H14" i="14"/>
  <c r="B14" i="14" s="1"/>
  <c r="A15" i="14"/>
  <c r="G14" i="14"/>
  <c r="G4" i="14"/>
  <c r="K4" i="14"/>
  <c r="E4" i="14" s="1"/>
  <c r="L4" i="14"/>
  <c r="F4" i="14" s="1"/>
  <c r="H4" i="14"/>
  <c r="B4" i="14" s="1"/>
  <c r="I4" i="14"/>
  <c r="C4" i="14" s="1"/>
  <c r="J4" i="14"/>
  <c r="D4" i="14" s="1"/>
  <c r="D23" i="1"/>
  <c r="R23" i="1" s="1"/>
  <c r="Z23" i="1" s="1"/>
  <c r="M23" i="1"/>
  <c r="Q23" i="1" s="1"/>
  <c r="L23" i="1"/>
  <c r="P23" i="1" s="1"/>
  <c r="B24" i="1"/>
  <c r="A23" i="1"/>
  <c r="AK8" i="13"/>
  <c r="AL8" i="13" s="1"/>
  <c r="AM8" i="13" s="1"/>
  <c r="AJ9" i="13"/>
  <c r="AG19" i="13"/>
  <c r="AH18" i="13"/>
  <c r="C9" i="8"/>
  <c r="O2" i="11"/>
  <c r="M7" i="11"/>
  <c r="M9" i="11"/>
  <c r="M5" i="11"/>
  <c r="M6" i="11"/>
  <c r="M8" i="11"/>
  <c r="M4" i="11"/>
  <c r="N8" i="12"/>
  <c r="A9" i="8"/>
  <c r="D9" i="8"/>
  <c r="J8" i="12"/>
  <c r="V8" i="12"/>
  <c r="L8" i="12"/>
  <c r="D10" i="8"/>
  <c r="C10" i="11"/>
  <c r="D9" i="11"/>
  <c r="L7" i="11"/>
  <c r="L4" i="11"/>
  <c r="L5" i="11"/>
  <c r="L6" i="11"/>
  <c r="N2" i="11"/>
  <c r="L9" i="11"/>
  <c r="L8" i="11"/>
  <c r="X9" i="12"/>
  <c r="R9" i="12"/>
  <c r="C10" i="12"/>
  <c r="F9" i="12"/>
  <c r="E9" i="12"/>
  <c r="V9" i="12"/>
  <c r="T9" i="12"/>
  <c r="L9" i="12"/>
  <c r="J9" i="12"/>
  <c r="H9" i="12"/>
  <c r="D9" i="12"/>
  <c r="N9" i="12" s="1"/>
  <c r="U8" i="12"/>
  <c r="W8" i="12"/>
  <c r="O8" i="12"/>
  <c r="M8" i="12"/>
  <c r="K8" i="12"/>
  <c r="G8" i="12"/>
  <c r="I8" i="12"/>
  <c r="S8" i="12"/>
  <c r="Q8" i="12"/>
  <c r="F8" i="11"/>
  <c r="E8" i="11"/>
  <c r="G8" i="11"/>
  <c r="H8" i="11"/>
  <c r="I8" i="11"/>
  <c r="A24" i="1" l="1"/>
  <c r="V24" i="1"/>
  <c r="W24" i="1"/>
  <c r="X24" i="1"/>
  <c r="Y24" i="1"/>
  <c r="B25" i="1"/>
  <c r="B61" i="17"/>
  <c r="C61" i="17"/>
  <c r="D61" i="17"/>
  <c r="H61" i="17" s="1"/>
  <c r="E61" i="17"/>
  <c r="I61" i="17" s="1"/>
  <c r="F61" i="17"/>
  <c r="G61" i="17"/>
  <c r="I44" i="17"/>
  <c r="B44" i="17"/>
  <c r="F44" i="17" s="1"/>
  <c r="A45" i="17"/>
  <c r="C44" i="17"/>
  <c r="G44" i="17" s="1"/>
  <c r="D44" i="17"/>
  <c r="H44" i="17" s="1"/>
  <c r="E44" i="17"/>
  <c r="E11" i="17"/>
  <c r="B11" i="17"/>
  <c r="C11" i="17"/>
  <c r="D11" i="17"/>
  <c r="K23" i="1"/>
  <c r="O23" i="1" s="1"/>
  <c r="D24" i="1"/>
  <c r="T24" i="1" s="1"/>
  <c r="AB24" i="1" s="1"/>
  <c r="U23" i="1"/>
  <c r="AC23" i="1" s="1"/>
  <c r="AG25" i="1"/>
  <c r="AD25" i="1"/>
  <c r="AE25" i="1"/>
  <c r="C24" i="1"/>
  <c r="E24" i="1" s="1"/>
  <c r="AD24" i="1"/>
  <c r="AE24" i="1"/>
  <c r="AF24" i="1"/>
  <c r="AG24" i="1"/>
  <c r="J23" i="1"/>
  <c r="N23" i="1" s="1"/>
  <c r="H15" i="16"/>
  <c r="B15" i="16" s="1"/>
  <c r="G15" i="16"/>
  <c r="A16" i="16"/>
  <c r="L15" i="16"/>
  <c r="F15" i="16" s="1"/>
  <c r="I15" i="16"/>
  <c r="C15" i="16" s="1"/>
  <c r="K15" i="16"/>
  <c r="E15" i="16" s="1"/>
  <c r="J15" i="16"/>
  <c r="D15" i="16" s="1"/>
  <c r="L15" i="15"/>
  <c r="F15" i="15" s="1"/>
  <c r="H15" i="15"/>
  <c r="B15" i="15" s="1"/>
  <c r="I15" i="15"/>
  <c r="C15" i="15" s="1"/>
  <c r="J15" i="15"/>
  <c r="D15" i="15" s="1"/>
  <c r="G15" i="15"/>
  <c r="K15" i="15"/>
  <c r="E15" i="15" s="1"/>
  <c r="A16" i="15"/>
  <c r="L15" i="14"/>
  <c r="F15" i="14" s="1"/>
  <c r="H15" i="14"/>
  <c r="B15" i="14" s="1"/>
  <c r="I15" i="14"/>
  <c r="C15" i="14" s="1"/>
  <c r="J15" i="14"/>
  <c r="D15" i="14" s="1"/>
  <c r="K15" i="14"/>
  <c r="E15" i="14" s="1"/>
  <c r="G15" i="14"/>
  <c r="A16" i="14"/>
  <c r="T23" i="1"/>
  <c r="AB23" i="1" s="1"/>
  <c r="S23" i="1"/>
  <c r="AA23" i="1" s="1"/>
  <c r="K24" i="1"/>
  <c r="O24" i="1" s="1"/>
  <c r="R24" i="1"/>
  <c r="Z24" i="1" s="1"/>
  <c r="S24" i="1"/>
  <c r="AA24" i="1" s="1"/>
  <c r="AK9" i="13"/>
  <c r="AL9" i="13" s="1"/>
  <c r="AM9" i="13" s="1"/>
  <c r="AJ10" i="13"/>
  <c r="AG20" i="13"/>
  <c r="AH19" i="13"/>
  <c r="D10" i="11"/>
  <c r="C11" i="11"/>
  <c r="O8" i="11"/>
  <c r="O5" i="11"/>
  <c r="O4" i="11"/>
  <c r="Q2" i="11"/>
  <c r="O9" i="11"/>
  <c r="O10" i="11"/>
  <c r="O6" i="11"/>
  <c r="O7" i="11"/>
  <c r="N5" i="11"/>
  <c r="N10" i="11"/>
  <c r="N4" i="11"/>
  <c r="P2" i="11"/>
  <c r="N8" i="11"/>
  <c r="N9" i="11"/>
  <c r="N6" i="11"/>
  <c r="N7" i="11"/>
  <c r="S9" i="12"/>
  <c r="W9" i="12"/>
  <c r="M9" i="12"/>
  <c r="K9" i="12"/>
  <c r="G9" i="12"/>
  <c r="Q9" i="12"/>
  <c r="U9" i="12"/>
  <c r="O9" i="12"/>
  <c r="I9" i="12"/>
  <c r="P9" i="12"/>
  <c r="A10" i="8"/>
  <c r="B10" i="8"/>
  <c r="L10" i="12"/>
  <c r="J10" i="12"/>
  <c r="D10" i="12"/>
  <c r="H10" i="12" s="1"/>
  <c r="X10" i="12"/>
  <c r="P10" i="12"/>
  <c r="R10" i="12"/>
  <c r="E10" i="12"/>
  <c r="T10" i="12"/>
  <c r="V10" i="12"/>
  <c r="F10" i="12"/>
  <c r="C11" i="12"/>
  <c r="F9" i="11"/>
  <c r="E9" i="11"/>
  <c r="G9" i="11"/>
  <c r="H9" i="11"/>
  <c r="I9" i="11"/>
  <c r="J9" i="11"/>
  <c r="K9" i="11"/>
  <c r="V25" i="1" l="1"/>
  <c r="W25" i="1"/>
  <c r="X25" i="1"/>
  <c r="Y25" i="1"/>
  <c r="D25" i="1"/>
  <c r="AF25" i="1"/>
  <c r="B26" i="1"/>
  <c r="U24" i="1"/>
  <c r="AC24" i="1" s="1"/>
  <c r="C25" i="1"/>
  <c r="A25" i="1"/>
  <c r="B62" i="17"/>
  <c r="C62" i="17"/>
  <c r="G62" i="17" s="1"/>
  <c r="D62" i="17"/>
  <c r="H62" i="17" s="1"/>
  <c r="E62" i="17"/>
  <c r="I62" i="17" s="1"/>
  <c r="F62" i="17"/>
  <c r="E45" i="17"/>
  <c r="H45" i="17"/>
  <c r="I45" i="17"/>
  <c r="B45" i="17"/>
  <c r="F45" i="17" s="1"/>
  <c r="A46" i="17"/>
  <c r="C45" i="17"/>
  <c r="G45" i="17" s="1"/>
  <c r="D45" i="17"/>
  <c r="D12" i="17"/>
  <c r="E12" i="17"/>
  <c r="B12" i="17"/>
  <c r="E25" i="1"/>
  <c r="K25" i="1"/>
  <c r="O25" i="1" s="1"/>
  <c r="M24" i="1"/>
  <c r="Q24" i="1" s="1"/>
  <c r="J24" i="1"/>
  <c r="N24" i="1" s="1"/>
  <c r="C26" i="1"/>
  <c r="K26" i="1" s="1"/>
  <c r="O26" i="1" s="1"/>
  <c r="AD26" i="1"/>
  <c r="AE26" i="1"/>
  <c r="AF26" i="1"/>
  <c r="AG26" i="1"/>
  <c r="L24" i="1"/>
  <c r="P24" i="1" s="1"/>
  <c r="A17" i="16"/>
  <c r="L16" i="16"/>
  <c r="F16" i="16" s="1"/>
  <c r="K16" i="16"/>
  <c r="E16" i="16" s="1"/>
  <c r="J16" i="16"/>
  <c r="D16" i="16" s="1"/>
  <c r="I16" i="16"/>
  <c r="C16" i="16" s="1"/>
  <c r="H16" i="16"/>
  <c r="B16" i="16" s="1"/>
  <c r="G16" i="16"/>
  <c r="I16" i="15"/>
  <c r="C16" i="15" s="1"/>
  <c r="J16" i="15"/>
  <c r="D16" i="15" s="1"/>
  <c r="H16" i="15"/>
  <c r="B16" i="15" s="1"/>
  <c r="K16" i="15"/>
  <c r="E16" i="15" s="1"/>
  <c r="L16" i="15"/>
  <c r="F16" i="15" s="1"/>
  <c r="G16" i="15"/>
  <c r="A17" i="15"/>
  <c r="H16" i="14"/>
  <c r="B16" i="14" s="1"/>
  <c r="I16" i="14"/>
  <c r="C16" i="14" s="1"/>
  <c r="J16" i="14"/>
  <c r="D16" i="14" s="1"/>
  <c r="K16" i="14"/>
  <c r="E16" i="14" s="1"/>
  <c r="L16" i="14"/>
  <c r="F16" i="14" s="1"/>
  <c r="A17" i="14"/>
  <c r="G16" i="14"/>
  <c r="U25" i="1"/>
  <c r="AC25" i="1" s="1"/>
  <c r="R25" i="1"/>
  <c r="Z25" i="1" s="1"/>
  <c r="S25" i="1"/>
  <c r="AA25" i="1" s="1"/>
  <c r="T25" i="1"/>
  <c r="AB25" i="1" s="1"/>
  <c r="AK10" i="13"/>
  <c r="AL10" i="13" s="1"/>
  <c r="AM10" i="13" s="1"/>
  <c r="AJ11" i="13"/>
  <c r="AG21" i="13"/>
  <c r="AH20" i="13"/>
  <c r="M10" i="12"/>
  <c r="S10" i="12"/>
  <c r="W10" i="12"/>
  <c r="Q10" i="12"/>
  <c r="U10" i="12"/>
  <c r="O10" i="12"/>
  <c r="K10" i="12"/>
  <c r="G10" i="12"/>
  <c r="I10" i="12"/>
  <c r="A26" i="1"/>
  <c r="B27" i="1"/>
  <c r="D26" i="1"/>
  <c r="R2" i="11"/>
  <c r="P8" i="11"/>
  <c r="P6" i="11"/>
  <c r="P4" i="11"/>
  <c r="P5" i="11"/>
  <c r="P9" i="11"/>
  <c r="P10" i="11"/>
  <c r="P7" i="11"/>
  <c r="F11" i="12"/>
  <c r="E11" i="12"/>
  <c r="D11" i="12"/>
  <c r="N11" i="12" s="1"/>
  <c r="C12" i="12"/>
  <c r="C12" i="11"/>
  <c r="D11" i="11"/>
  <c r="B12" i="8"/>
  <c r="C11" i="8"/>
  <c r="C10" i="8"/>
  <c r="A11" i="8"/>
  <c r="B11" i="8"/>
  <c r="N10" i="12"/>
  <c r="D11" i="8"/>
  <c r="Q4" i="11"/>
  <c r="Q6" i="11"/>
  <c r="Q11" i="11"/>
  <c r="Q5" i="11"/>
  <c r="Q7" i="11"/>
  <c r="Q9" i="11"/>
  <c r="S2" i="11"/>
  <c r="Q8" i="11"/>
  <c r="Q10" i="11"/>
  <c r="F10" i="11"/>
  <c r="E10" i="11"/>
  <c r="G10" i="11"/>
  <c r="H10" i="11"/>
  <c r="I10" i="11"/>
  <c r="K10" i="11"/>
  <c r="J10" i="11"/>
  <c r="M10" i="11"/>
  <c r="L10" i="11"/>
  <c r="L26" i="1" l="1"/>
  <c r="P26" i="1" s="1"/>
  <c r="J25" i="1"/>
  <c r="N25" i="1" s="1"/>
  <c r="L25" i="1"/>
  <c r="P25" i="1" s="1"/>
  <c r="M25" i="1"/>
  <c r="Q25" i="1" s="1"/>
  <c r="V26" i="1"/>
  <c r="W26" i="1"/>
  <c r="X26" i="1"/>
  <c r="Y26" i="1"/>
  <c r="V27" i="1"/>
  <c r="W27" i="1"/>
  <c r="X27" i="1"/>
  <c r="Y27" i="1"/>
  <c r="B63" i="17"/>
  <c r="F63" i="17" s="1"/>
  <c r="C63" i="17"/>
  <c r="G63" i="17" s="1"/>
  <c r="D63" i="17"/>
  <c r="H63" i="17" s="1"/>
  <c r="E63" i="17"/>
  <c r="I63" i="17" s="1"/>
  <c r="D46" i="17"/>
  <c r="E46" i="17"/>
  <c r="G46" i="17"/>
  <c r="H46" i="17"/>
  <c r="I46" i="17"/>
  <c r="B46" i="17"/>
  <c r="F46" i="17" s="1"/>
  <c r="A47" i="17"/>
  <c r="C46" i="17"/>
  <c r="C13" i="17"/>
  <c r="D13" i="17"/>
  <c r="E13" i="17"/>
  <c r="B13" i="17"/>
  <c r="J26" i="1"/>
  <c r="N26" i="1" s="1"/>
  <c r="M26" i="1"/>
  <c r="Q26" i="1" s="1"/>
  <c r="E26" i="1"/>
  <c r="C27" i="1"/>
  <c r="K27" i="1" s="1"/>
  <c r="O27" i="1" s="1"/>
  <c r="AF27" i="1"/>
  <c r="AG27" i="1"/>
  <c r="AD27" i="1"/>
  <c r="AE27" i="1"/>
  <c r="I17" i="16"/>
  <c r="C17" i="16" s="1"/>
  <c r="J17" i="16"/>
  <c r="D17" i="16" s="1"/>
  <c r="H17" i="16"/>
  <c r="B17" i="16" s="1"/>
  <c r="G17" i="16"/>
  <c r="K17" i="16"/>
  <c r="E17" i="16" s="1"/>
  <c r="L17" i="16"/>
  <c r="F17" i="16" s="1"/>
  <c r="A18" i="16"/>
  <c r="L17" i="15"/>
  <c r="F17" i="15" s="1"/>
  <c r="G17" i="15"/>
  <c r="H17" i="15"/>
  <c r="B17" i="15" s="1"/>
  <c r="I17" i="15"/>
  <c r="C17" i="15" s="1"/>
  <c r="J17" i="15"/>
  <c r="D17" i="15" s="1"/>
  <c r="K17" i="15"/>
  <c r="E17" i="15" s="1"/>
  <c r="A18" i="15"/>
  <c r="J17" i="14"/>
  <c r="D17" i="14" s="1"/>
  <c r="K17" i="14"/>
  <c r="E17" i="14" s="1"/>
  <c r="L17" i="14"/>
  <c r="F17" i="14" s="1"/>
  <c r="I17" i="14"/>
  <c r="C17" i="14" s="1"/>
  <c r="H17" i="14"/>
  <c r="B17" i="14" s="1"/>
  <c r="A18" i="14"/>
  <c r="G17" i="14"/>
  <c r="R26" i="1"/>
  <c r="Z26" i="1" s="1"/>
  <c r="S26" i="1"/>
  <c r="AA26" i="1" s="1"/>
  <c r="T26" i="1"/>
  <c r="AB26" i="1" s="1"/>
  <c r="U26" i="1"/>
  <c r="AC26" i="1" s="1"/>
  <c r="AJ12" i="13"/>
  <c r="AK11" i="13"/>
  <c r="AL11" i="13" s="1"/>
  <c r="AM11" i="13" s="1"/>
  <c r="AG22" i="13"/>
  <c r="AH21" i="13"/>
  <c r="R11" i="12"/>
  <c r="U11" i="12"/>
  <c r="W11" i="12"/>
  <c r="Q11" i="12"/>
  <c r="I11" i="12"/>
  <c r="O11" i="12"/>
  <c r="G11" i="12"/>
  <c r="S11" i="12"/>
  <c r="K11" i="12"/>
  <c r="M11" i="12"/>
  <c r="P11" i="12"/>
  <c r="T11" i="12"/>
  <c r="J11" i="12"/>
  <c r="A27" i="1"/>
  <c r="B28" i="1"/>
  <c r="D27" i="1"/>
  <c r="X11" i="12"/>
  <c r="H11" i="12"/>
  <c r="B13" i="8"/>
  <c r="C13" i="8" s="1"/>
  <c r="C12" i="8"/>
  <c r="L11" i="12"/>
  <c r="R9" i="11"/>
  <c r="R6" i="11"/>
  <c r="R4" i="11"/>
  <c r="R8" i="11"/>
  <c r="R10" i="11"/>
  <c r="R5" i="11"/>
  <c r="R7" i="11"/>
  <c r="R12" i="11"/>
  <c r="R11" i="11"/>
  <c r="T2" i="11"/>
  <c r="F11" i="11"/>
  <c r="E11" i="11"/>
  <c r="G11" i="11"/>
  <c r="H11" i="11"/>
  <c r="I11" i="11"/>
  <c r="K11" i="11"/>
  <c r="J11" i="11"/>
  <c r="M11" i="11"/>
  <c r="L11" i="11"/>
  <c r="N11" i="11"/>
  <c r="O11" i="11"/>
  <c r="S9" i="11"/>
  <c r="S11" i="11"/>
  <c r="S6" i="11"/>
  <c r="S8" i="11"/>
  <c r="S10" i="11"/>
  <c r="S5" i="11"/>
  <c r="S7" i="11"/>
  <c r="U2" i="11"/>
  <c r="S4" i="11"/>
  <c r="C13" i="11"/>
  <c r="D12" i="11"/>
  <c r="V11" i="12"/>
  <c r="A12" i="8"/>
  <c r="D13" i="8" s="1"/>
  <c r="E12" i="12"/>
  <c r="P12" i="12"/>
  <c r="T12" i="12"/>
  <c r="R12" i="12"/>
  <c r="N12" i="12"/>
  <c r="L12" i="12"/>
  <c r="X12" i="12"/>
  <c r="F12" i="12"/>
  <c r="D12" i="12"/>
  <c r="V12" i="12" s="1"/>
  <c r="J12" i="12"/>
  <c r="C13" i="12"/>
  <c r="H12" i="12"/>
  <c r="P11" i="11"/>
  <c r="M27" i="1" l="1"/>
  <c r="Q27" i="1" s="1"/>
  <c r="J27" i="1"/>
  <c r="N27" i="1" s="1"/>
  <c r="V28" i="1"/>
  <c r="W28" i="1"/>
  <c r="X28" i="1"/>
  <c r="Y28" i="1"/>
  <c r="L27" i="1"/>
  <c r="P27" i="1" s="1"/>
  <c r="B64" i="17"/>
  <c r="F64" i="17" s="1"/>
  <c r="C64" i="17"/>
  <c r="G64" i="17" s="1"/>
  <c r="D64" i="17"/>
  <c r="H64" i="17" s="1"/>
  <c r="E64" i="17"/>
  <c r="I64" i="17" s="1"/>
  <c r="C47" i="17"/>
  <c r="D47" i="17"/>
  <c r="E47" i="17"/>
  <c r="G47" i="17"/>
  <c r="H47" i="17"/>
  <c r="I47" i="17"/>
  <c r="B47" i="17"/>
  <c r="F47" i="17" s="1"/>
  <c r="A48" i="17"/>
  <c r="D14" i="17"/>
  <c r="B14" i="17"/>
  <c r="E14" i="17"/>
  <c r="C14" i="17"/>
  <c r="E27" i="1"/>
  <c r="C28" i="1"/>
  <c r="L28" i="1" s="1"/>
  <c r="P28" i="1" s="1"/>
  <c r="AD28" i="1"/>
  <c r="AE28" i="1"/>
  <c r="AF28" i="1"/>
  <c r="AG28" i="1"/>
  <c r="A19" i="16"/>
  <c r="G18" i="16"/>
  <c r="L18" i="16"/>
  <c r="F18" i="16" s="1"/>
  <c r="K18" i="16"/>
  <c r="E18" i="16" s="1"/>
  <c r="H18" i="16"/>
  <c r="B18" i="16" s="1"/>
  <c r="J18" i="16"/>
  <c r="D18" i="16" s="1"/>
  <c r="I18" i="16"/>
  <c r="C18" i="16" s="1"/>
  <c r="H18" i="15"/>
  <c r="B18" i="15" s="1"/>
  <c r="I18" i="15"/>
  <c r="C18" i="15" s="1"/>
  <c r="J18" i="15"/>
  <c r="D18" i="15" s="1"/>
  <c r="G18" i="15"/>
  <c r="K18" i="15"/>
  <c r="E18" i="15" s="1"/>
  <c r="L18" i="15"/>
  <c r="F18" i="15" s="1"/>
  <c r="A19" i="15"/>
  <c r="H18" i="14"/>
  <c r="B18" i="14" s="1"/>
  <c r="I18" i="14"/>
  <c r="C18" i="14" s="1"/>
  <c r="J18" i="14"/>
  <c r="D18" i="14" s="1"/>
  <c r="K18" i="14"/>
  <c r="E18" i="14" s="1"/>
  <c r="L18" i="14"/>
  <c r="F18" i="14" s="1"/>
  <c r="A19" i="14"/>
  <c r="G18" i="14"/>
  <c r="K28" i="1"/>
  <c r="O28" i="1" s="1"/>
  <c r="J28" i="1"/>
  <c r="N28" i="1" s="1"/>
  <c r="E28" i="1"/>
  <c r="U27" i="1"/>
  <c r="AC27" i="1" s="1"/>
  <c r="R27" i="1"/>
  <c r="Z27" i="1" s="1"/>
  <c r="S27" i="1"/>
  <c r="AA27" i="1" s="1"/>
  <c r="T27" i="1"/>
  <c r="AB27" i="1" s="1"/>
  <c r="AK12" i="13"/>
  <c r="AL12" i="13" s="1"/>
  <c r="AM12" i="13" s="1"/>
  <c r="AJ13" i="13"/>
  <c r="AG23" i="13"/>
  <c r="AH22" i="13"/>
  <c r="Q12" i="12"/>
  <c r="U12" i="12"/>
  <c r="W12" i="12"/>
  <c r="I12" i="12"/>
  <c r="S12" i="12"/>
  <c r="O12" i="12"/>
  <c r="G12" i="12"/>
  <c r="K12" i="12"/>
  <c r="M12" i="12"/>
  <c r="D14" i="8"/>
  <c r="T7" i="11"/>
  <c r="T4" i="11"/>
  <c r="T12" i="11"/>
  <c r="V2" i="11"/>
  <c r="T9" i="11"/>
  <c r="T11" i="11"/>
  <c r="T6" i="11"/>
  <c r="T8" i="11"/>
  <c r="T10" i="11"/>
  <c r="T13" i="11"/>
  <c r="T5" i="11"/>
  <c r="A13" i="8"/>
  <c r="E13" i="12"/>
  <c r="J13" i="12"/>
  <c r="C14" i="12"/>
  <c r="T13" i="12"/>
  <c r="R13" i="12"/>
  <c r="P13" i="12"/>
  <c r="V13" i="12"/>
  <c r="X13" i="12"/>
  <c r="L13" i="12"/>
  <c r="F13" i="12"/>
  <c r="D13" i="12"/>
  <c r="N13" i="12"/>
  <c r="H13" i="12"/>
  <c r="F12" i="11"/>
  <c r="E12" i="11"/>
  <c r="G12" i="11"/>
  <c r="I12" i="11"/>
  <c r="H12" i="11"/>
  <c r="J12" i="11"/>
  <c r="K12" i="11"/>
  <c r="L12" i="11"/>
  <c r="M12" i="11"/>
  <c r="N12" i="11"/>
  <c r="O12" i="11"/>
  <c r="Q12" i="11"/>
  <c r="P12" i="11"/>
  <c r="S12" i="11"/>
  <c r="D13" i="11"/>
  <c r="C14" i="11"/>
  <c r="W2" i="11"/>
  <c r="U10" i="11"/>
  <c r="U7" i="11"/>
  <c r="U9" i="11"/>
  <c r="U11" i="11"/>
  <c r="U4" i="11"/>
  <c r="U8" i="11"/>
  <c r="U13" i="11"/>
  <c r="U12" i="11"/>
  <c r="U6" i="11"/>
  <c r="U5" i="11"/>
  <c r="A28" i="1"/>
  <c r="B29" i="1"/>
  <c r="D28" i="1"/>
  <c r="V29" i="1" l="1"/>
  <c r="W29" i="1"/>
  <c r="X29" i="1"/>
  <c r="Y29" i="1"/>
  <c r="B48" i="17"/>
  <c r="A49" i="17"/>
  <c r="C48" i="17"/>
  <c r="D48" i="17"/>
  <c r="E48" i="17"/>
  <c r="I48" i="17" s="1"/>
  <c r="F48" i="17"/>
  <c r="G48" i="17"/>
  <c r="H48" i="17"/>
  <c r="B15" i="17"/>
  <c r="C15" i="17"/>
  <c r="D15" i="17"/>
  <c r="E15" i="17"/>
  <c r="M28" i="1"/>
  <c r="Q28" i="1" s="1"/>
  <c r="C29" i="1"/>
  <c r="E29" i="1" s="1"/>
  <c r="AF29" i="1"/>
  <c r="AG29" i="1"/>
  <c r="AD29" i="1"/>
  <c r="AE29" i="1"/>
  <c r="I19" i="16"/>
  <c r="C19" i="16" s="1"/>
  <c r="A20" i="16"/>
  <c r="L19" i="16"/>
  <c r="F19" i="16" s="1"/>
  <c r="K19" i="16"/>
  <c r="E19" i="16" s="1"/>
  <c r="J19" i="16"/>
  <c r="D19" i="16" s="1"/>
  <c r="H19" i="16"/>
  <c r="B19" i="16" s="1"/>
  <c r="G19" i="16"/>
  <c r="J19" i="15"/>
  <c r="D19" i="15" s="1"/>
  <c r="K19" i="15"/>
  <c r="E19" i="15" s="1"/>
  <c r="H19" i="15"/>
  <c r="B19" i="15" s="1"/>
  <c r="I19" i="15"/>
  <c r="C19" i="15" s="1"/>
  <c r="G19" i="15"/>
  <c r="L19" i="15"/>
  <c r="F19" i="15" s="1"/>
  <c r="A20" i="15"/>
  <c r="H19" i="14"/>
  <c r="B19" i="14" s="1"/>
  <c r="I19" i="14"/>
  <c r="C19" i="14" s="1"/>
  <c r="J19" i="14"/>
  <c r="D19" i="14" s="1"/>
  <c r="K19" i="14"/>
  <c r="E19" i="14" s="1"/>
  <c r="L19" i="14"/>
  <c r="F19" i="14" s="1"/>
  <c r="A20" i="14"/>
  <c r="G19" i="14"/>
  <c r="L29" i="1"/>
  <c r="P29" i="1" s="1"/>
  <c r="R28" i="1"/>
  <c r="S28" i="1"/>
  <c r="AA28" i="1" s="1"/>
  <c r="T28" i="1"/>
  <c r="AB28" i="1" s="1"/>
  <c r="U28" i="1"/>
  <c r="AC28" i="1" s="1"/>
  <c r="AK13" i="13"/>
  <c r="AL13" i="13" s="1"/>
  <c r="AM13" i="13" s="1"/>
  <c r="AJ14" i="13"/>
  <c r="AH23" i="13"/>
  <c r="AG24" i="13"/>
  <c r="U13" i="12"/>
  <c r="K13" i="12"/>
  <c r="Q13" i="12"/>
  <c r="I13" i="12"/>
  <c r="W13" i="12"/>
  <c r="S13" i="12"/>
  <c r="O13" i="12"/>
  <c r="M13" i="12"/>
  <c r="G13" i="12"/>
  <c r="W8" i="11"/>
  <c r="W5" i="11"/>
  <c r="W13" i="11"/>
  <c r="W6" i="11"/>
  <c r="W7" i="11"/>
  <c r="W11" i="11"/>
  <c r="W4" i="11"/>
  <c r="W9" i="11"/>
  <c r="W12" i="11"/>
  <c r="W10" i="11"/>
  <c r="V5" i="11"/>
  <c r="V10" i="11"/>
  <c r="V13" i="11"/>
  <c r="V4" i="11"/>
  <c r="V7" i="11"/>
  <c r="V11" i="11"/>
  <c r="X2" i="11"/>
  <c r="V8" i="11"/>
  <c r="V9" i="11"/>
  <c r="V12" i="11"/>
  <c r="V6" i="11"/>
  <c r="B30" i="1"/>
  <c r="A29" i="1"/>
  <c r="D29" i="1"/>
  <c r="A14" i="8"/>
  <c r="B14" i="8"/>
  <c r="Z28" i="1"/>
  <c r="C15" i="11"/>
  <c r="D14" i="11"/>
  <c r="F13" i="11"/>
  <c r="E13" i="11"/>
  <c r="G13" i="11"/>
  <c r="H13" i="11"/>
  <c r="I13" i="11"/>
  <c r="J13" i="11"/>
  <c r="M13" i="11"/>
  <c r="L13" i="11"/>
  <c r="O13" i="11"/>
  <c r="N13" i="11"/>
  <c r="P13" i="11"/>
  <c r="Q13" i="11"/>
  <c r="S13" i="11"/>
  <c r="R13" i="11"/>
  <c r="T14" i="12"/>
  <c r="V14" i="12"/>
  <c r="D14" i="12"/>
  <c r="P14" i="12" s="1"/>
  <c r="N14" i="12"/>
  <c r="R14" i="12"/>
  <c r="E14" i="12"/>
  <c r="X14" i="12"/>
  <c r="L14" i="12"/>
  <c r="F14" i="12"/>
  <c r="J14" i="12"/>
  <c r="C15" i="12"/>
  <c r="H14" i="12"/>
  <c r="V30" i="1" l="1"/>
  <c r="W30" i="1"/>
  <c r="X30" i="1"/>
  <c r="Y30" i="1"/>
  <c r="K29" i="1"/>
  <c r="O29" i="1" s="1"/>
  <c r="J29" i="1"/>
  <c r="N29" i="1" s="1"/>
  <c r="M29" i="1"/>
  <c r="Q29" i="1" s="1"/>
  <c r="B49" i="17"/>
  <c r="A50" i="17"/>
  <c r="C49" i="17"/>
  <c r="D49" i="17"/>
  <c r="H49" i="17" s="1"/>
  <c r="E49" i="17"/>
  <c r="I49" i="17" s="1"/>
  <c r="F49" i="17"/>
  <c r="G49" i="17"/>
  <c r="B16" i="17"/>
  <c r="C16" i="17"/>
  <c r="D16" i="17"/>
  <c r="E16" i="17"/>
  <c r="C30" i="1"/>
  <c r="E30" i="1" s="1"/>
  <c r="AD30" i="1"/>
  <c r="AE30" i="1"/>
  <c r="AF30" i="1"/>
  <c r="AG30" i="1"/>
  <c r="A21" i="16"/>
  <c r="J20" i="16"/>
  <c r="D20" i="16" s="1"/>
  <c r="I20" i="16"/>
  <c r="C20" i="16" s="1"/>
  <c r="H20" i="16"/>
  <c r="B20" i="16" s="1"/>
  <c r="G20" i="16"/>
  <c r="K20" i="16"/>
  <c r="E20" i="16" s="1"/>
  <c r="L20" i="16"/>
  <c r="F20" i="16" s="1"/>
  <c r="I20" i="15"/>
  <c r="C20" i="15" s="1"/>
  <c r="J20" i="15"/>
  <c r="D20" i="15" s="1"/>
  <c r="K20" i="15"/>
  <c r="E20" i="15" s="1"/>
  <c r="L20" i="15"/>
  <c r="F20" i="15" s="1"/>
  <c r="G20" i="15"/>
  <c r="H20" i="15"/>
  <c r="B20" i="15" s="1"/>
  <c r="A21" i="15"/>
  <c r="K20" i="14"/>
  <c r="E20" i="14" s="1"/>
  <c r="L20" i="14"/>
  <c r="F20" i="14" s="1"/>
  <c r="H20" i="14"/>
  <c r="B20" i="14" s="1"/>
  <c r="I20" i="14"/>
  <c r="C20" i="14" s="1"/>
  <c r="J20" i="14"/>
  <c r="D20" i="14" s="1"/>
  <c r="A21" i="14"/>
  <c r="G20" i="14"/>
  <c r="K30" i="1"/>
  <c r="O30" i="1" s="1"/>
  <c r="U29" i="1"/>
  <c r="AC29" i="1" s="1"/>
  <c r="R29" i="1"/>
  <c r="Z29" i="1" s="1"/>
  <c r="S29" i="1"/>
  <c r="AA29" i="1" s="1"/>
  <c r="T29" i="1"/>
  <c r="AB29" i="1" s="1"/>
  <c r="AJ15" i="13"/>
  <c r="AK14" i="13"/>
  <c r="AL14" i="13" s="1"/>
  <c r="AM14" i="13" s="1"/>
  <c r="AG25" i="13"/>
  <c r="AH24" i="13"/>
  <c r="X8" i="11"/>
  <c r="X6" i="11"/>
  <c r="X7" i="11"/>
  <c r="X11" i="11"/>
  <c r="X13" i="11"/>
  <c r="X14" i="11"/>
  <c r="X10" i="11"/>
  <c r="X5" i="11"/>
  <c r="X9" i="11"/>
  <c r="X12" i="11"/>
  <c r="X4" i="11"/>
  <c r="X15" i="11"/>
  <c r="A15" i="8"/>
  <c r="D15" i="8"/>
  <c r="B15" i="8"/>
  <c r="D15" i="11"/>
  <c r="C16" i="11"/>
  <c r="E14" i="11"/>
  <c r="F14" i="11"/>
  <c r="G14" i="11"/>
  <c r="I14" i="11"/>
  <c r="H14" i="11"/>
  <c r="J14" i="11"/>
  <c r="K14" i="11"/>
  <c r="M14" i="11"/>
  <c r="L14" i="11"/>
  <c r="O14" i="11"/>
  <c r="N14" i="11"/>
  <c r="Q14" i="11"/>
  <c r="P14" i="11"/>
  <c r="R14" i="11"/>
  <c r="S14" i="11"/>
  <c r="T14" i="11"/>
  <c r="U14" i="11"/>
  <c r="W14" i="11"/>
  <c r="W14" i="12"/>
  <c r="U14" i="12"/>
  <c r="I14" i="12"/>
  <c r="S14" i="12"/>
  <c r="O14" i="12"/>
  <c r="M14" i="12"/>
  <c r="G14" i="12"/>
  <c r="K14" i="12"/>
  <c r="Q14" i="12"/>
  <c r="A30" i="1"/>
  <c r="B31" i="1"/>
  <c r="D30" i="1"/>
  <c r="V14" i="11"/>
  <c r="E15" i="12"/>
  <c r="H15" i="12"/>
  <c r="P15" i="12"/>
  <c r="T15" i="12"/>
  <c r="F15" i="12"/>
  <c r="D15" i="12"/>
  <c r="R15" i="12" s="1"/>
  <c r="C16" i="12"/>
  <c r="C14" i="8"/>
  <c r="J30" i="1" l="1"/>
  <c r="N30" i="1" s="1"/>
  <c r="V31" i="1"/>
  <c r="W31" i="1"/>
  <c r="X31" i="1"/>
  <c r="Y31" i="1"/>
  <c r="L30" i="1"/>
  <c r="P30" i="1" s="1"/>
  <c r="M30" i="1"/>
  <c r="Q30" i="1" s="1"/>
  <c r="B50" i="17"/>
  <c r="A51" i="17"/>
  <c r="C50" i="17"/>
  <c r="G50" i="17" s="1"/>
  <c r="D50" i="17"/>
  <c r="H50" i="17" s="1"/>
  <c r="E50" i="17"/>
  <c r="I50" i="17" s="1"/>
  <c r="F50" i="17"/>
  <c r="C17" i="17"/>
  <c r="D17" i="17"/>
  <c r="E17" i="17"/>
  <c r="B17" i="17"/>
  <c r="C31" i="1"/>
  <c r="M31" i="1" s="1"/>
  <c r="Q31" i="1" s="1"/>
  <c r="AF31" i="1"/>
  <c r="AG31" i="1"/>
  <c r="AD31" i="1"/>
  <c r="AE31" i="1"/>
  <c r="I21" i="16"/>
  <c r="C21" i="16" s="1"/>
  <c r="G21" i="16"/>
  <c r="A22" i="16"/>
  <c r="L21" i="16"/>
  <c r="F21" i="16" s="1"/>
  <c r="H21" i="16"/>
  <c r="B21" i="16" s="1"/>
  <c r="K21" i="16"/>
  <c r="E21" i="16" s="1"/>
  <c r="J21" i="16"/>
  <c r="D21" i="16" s="1"/>
  <c r="H21" i="15"/>
  <c r="B21" i="15" s="1"/>
  <c r="I21" i="15"/>
  <c r="C21" i="15" s="1"/>
  <c r="J21" i="15"/>
  <c r="D21" i="15" s="1"/>
  <c r="K21" i="15"/>
  <c r="E21" i="15" s="1"/>
  <c r="G21" i="15"/>
  <c r="L21" i="15"/>
  <c r="F21" i="15" s="1"/>
  <c r="A22" i="15"/>
  <c r="H21" i="14"/>
  <c r="B21" i="14" s="1"/>
  <c r="I21" i="14"/>
  <c r="C21" i="14" s="1"/>
  <c r="J21" i="14"/>
  <c r="D21" i="14" s="1"/>
  <c r="L21" i="14"/>
  <c r="F21" i="14" s="1"/>
  <c r="K21" i="14"/>
  <c r="E21" i="14" s="1"/>
  <c r="G21" i="14"/>
  <c r="A22" i="14"/>
  <c r="E31" i="1"/>
  <c r="R30" i="1"/>
  <c r="Z30" i="1" s="1"/>
  <c r="S30" i="1"/>
  <c r="AA30" i="1" s="1"/>
  <c r="T30" i="1"/>
  <c r="AB30" i="1" s="1"/>
  <c r="U30" i="1"/>
  <c r="AC30" i="1" s="1"/>
  <c r="AK15" i="13"/>
  <c r="AL15" i="13" s="1"/>
  <c r="AM15" i="13" s="1"/>
  <c r="AJ16" i="13"/>
  <c r="AG26" i="13"/>
  <c r="AH25" i="13"/>
  <c r="E16" i="12"/>
  <c r="D16" i="12"/>
  <c r="P16" i="12" s="1"/>
  <c r="N16" i="12"/>
  <c r="C17" i="12"/>
  <c r="F16" i="12"/>
  <c r="J16" i="12"/>
  <c r="O15" i="12"/>
  <c r="S15" i="12"/>
  <c r="U15" i="12"/>
  <c r="W15" i="12"/>
  <c r="G15" i="12"/>
  <c r="K15" i="12"/>
  <c r="I15" i="12"/>
  <c r="M15" i="12"/>
  <c r="Q15" i="12"/>
  <c r="A16" i="8"/>
  <c r="D16" i="8"/>
  <c r="L15" i="12"/>
  <c r="N15" i="12"/>
  <c r="D16" i="11"/>
  <c r="C17" i="11"/>
  <c r="B32" i="1"/>
  <c r="A31" i="1"/>
  <c r="D31" i="1"/>
  <c r="C15" i="8"/>
  <c r="J15" i="12"/>
  <c r="V15" i="12"/>
  <c r="B16" i="8"/>
  <c r="X15" i="12"/>
  <c r="F15" i="11"/>
  <c r="E15" i="11"/>
  <c r="G15" i="11"/>
  <c r="I15" i="11"/>
  <c r="H15" i="11"/>
  <c r="K15" i="11"/>
  <c r="J15" i="11"/>
  <c r="L15" i="11"/>
  <c r="M15" i="11"/>
  <c r="N15" i="11"/>
  <c r="O15" i="11"/>
  <c r="P15" i="11"/>
  <c r="Q15" i="11"/>
  <c r="S15" i="11"/>
  <c r="R15" i="11"/>
  <c r="T15" i="11"/>
  <c r="U15" i="11"/>
  <c r="W15" i="11"/>
  <c r="V15" i="11"/>
  <c r="V32" i="1" l="1"/>
  <c r="W32" i="1"/>
  <c r="X32" i="1"/>
  <c r="Y32" i="1"/>
  <c r="B51" i="17"/>
  <c r="C51" i="17"/>
  <c r="G51" i="17" s="1"/>
  <c r="D51" i="17"/>
  <c r="H51" i="17" s="1"/>
  <c r="E51" i="17"/>
  <c r="I51" i="17" s="1"/>
  <c r="F51" i="17"/>
  <c r="C18" i="17"/>
  <c r="D18" i="17"/>
  <c r="B18" i="17"/>
  <c r="E18" i="17"/>
  <c r="K31" i="1"/>
  <c r="O31" i="1" s="1"/>
  <c r="J31" i="1"/>
  <c r="N31" i="1" s="1"/>
  <c r="L31" i="1"/>
  <c r="P31" i="1" s="1"/>
  <c r="C32" i="1"/>
  <c r="M32" i="1" s="1"/>
  <c r="Q32" i="1" s="1"/>
  <c r="AD32" i="1"/>
  <c r="AE32" i="1"/>
  <c r="AF32" i="1"/>
  <c r="AG32" i="1"/>
  <c r="A23" i="16"/>
  <c r="L22" i="16"/>
  <c r="F22" i="16" s="1"/>
  <c r="K22" i="16"/>
  <c r="E22" i="16" s="1"/>
  <c r="J22" i="16"/>
  <c r="D22" i="16" s="1"/>
  <c r="I22" i="16"/>
  <c r="C22" i="16" s="1"/>
  <c r="H22" i="16"/>
  <c r="B22" i="16" s="1"/>
  <c r="G22" i="16"/>
  <c r="K22" i="15"/>
  <c r="E22" i="15" s="1"/>
  <c r="L22" i="15"/>
  <c r="F22" i="15" s="1"/>
  <c r="I22" i="15"/>
  <c r="C22" i="15" s="1"/>
  <c r="J22" i="15"/>
  <c r="D22" i="15" s="1"/>
  <c r="G22" i="15"/>
  <c r="H22" i="15"/>
  <c r="B22" i="15" s="1"/>
  <c r="A23" i="15"/>
  <c r="I22" i="14"/>
  <c r="C22" i="14" s="1"/>
  <c r="J22" i="14"/>
  <c r="D22" i="14" s="1"/>
  <c r="K22" i="14"/>
  <c r="E22" i="14" s="1"/>
  <c r="L22" i="14"/>
  <c r="F22" i="14" s="1"/>
  <c r="H22" i="14"/>
  <c r="B22" i="14" s="1"/>
  <c r="A23" i="14"/>
  <c r="G22" i="14"/>
  <c r="L32" i="1"/>
  <c r="P32" i="1" s="1"/>
  <c r="U31" i="1"/>
  <c r="AC31" i="1" s="1"/>
  <c r="R31" i="1"/>
  <c r="Z31" i="1" s="1"/>
  <c r="S31" i="1"/>
  <c r="T31" i="1"/>
  <c r="AB31" i="1" s="1"/>
  <c r="AK16" i="13"/>
  <c r="AL16" i="13" s="1"/>
  <c r="AM16" i="13" s="1"/>
  <c r="AJ17" i="13"/>
  <c r="AG27" i="13"/>
  <c r="AH26" i="13"/>
  <c r="R17" i="12"/>
  <c r="F17" i="12"/>
  <c r="C18" i="12"/>
  <c r="E17" i="12"/>
  <c r="V17" i="12"/>
  <c r="H17" i="12"/>
  <c r="N17" i="12"/>
  <c r="D17" i="12"/>
  <c r="X17" i="12" s="1"/>
  <c r="P17" i="12"/>
  <c r="T17" i="12"/>
  <c r="L17" i="12"/>
  <c r="J17" i="12"/>
  <c r="W16" i="12"/>
  <c r="U16" i="12"/>
  <c r="O16" i="12"/>
  <c r="G16" i="12"/>
  <c r="S16" i="12"/>
  <c r="M16" i="12"/>
  <c r="K16" i="12"/>
  <c r="Q16" i="12"/>
  <c r="I16" i="12"/>
  <c r="F16" i="11"/>
  <c r="E16" i="11"/>
  <c r="G16" i="11"/>
  <c r="I16" i="11"/>
  <c r="H16" i="11"/>
  <c r="K16" i="11"/>
  <c r="J16" i="11"/>
  <c r="M16" i="11"/>
  <c r="L16" i="11"/>
  <c r="N16" i="11"/>
  <c r="O16" i="11"/>
  <c r="Q16" i="11"/>
  <c r="P16" i="11"/>
  <c r="R16" i="11"/>
  <c r="S16" i="11"/>
  <c r="U16" i="11"/>
  <c r="T16" i="11"/>
  <c r="W16" i="11"/>
  <c r="V16" i="11"/>
  <c r="X16" i="11"/>
  <c r="V16" i="12"/>
  <c r="C17" i="8"/>
  <c r="A17" i="8"/>
  <c r="R16" i="12"/>
  <c r="AA31" i="1"/>
  <c r="T16" i="12"/>
  <c r="C16" i="8"/>
  <c r="D17" i="11"/>
  <c r="C18" i="11"/>
  <c r="L16" i="12"/>
  <c r="H16" i="12"/>
  <c r="X16" i="12"/>
  <c r="B33" i="1"/>
  <c r="A32" i="1"/>
  <c r="D32" i="1"/>
  <c r="D17" i="8"/>
  <c r="B17" i="8"/>
  <c r="V33" i="1" l="1"/>
  <c r="W33" i="1"/>
  <c r="X33" i="1"/>
  <c r="Y33" i="1"/>
  <c r="B19" i="17"/>
  <c r="C19" i="17"/>
  <c r="D19" i="17"/>
  <c r="E19" i="17"/>
  <c r="K32" i="1"/>
  <c r="O32" i="1" s="1"/>
  <c r="J32" i="1"/>
  <c r="N32" i="1" s="1"/>
  <c r="E32" i="1"/>
  <c r="C33" i="1"/>
  <c r="K33" i="1" s="1"/>
  <c r="O33" i="1" s="1"/>
  <c r="AF33" i="1"/>
  <c r="AG33" i="1"/>
  <c r="AD33" i="1"/>
  <c r="AE33" i="1"/>
  <c r="I23" i="16"/>
  <c r="C23" i="16" s="1"/>
  <c r="K23" i="16"/>
  <c r="E23" i="16" s="1"/>
  <c r="J23" i="16"/>
  <c r="D23" i="16" s="1"/>
  <c r="H23" i="16"/>
  <c r="B23" i="16" s="1"/>
  <c r="G23" i="16"/>
  <c r="L23" i="16"/>
  <c r="F23" i="16" s="1"/>
  <c r="A24" i="16"/>
  <c r="H23" i="15"/>
  <c r="B23" i="15" s="1"/>
  <c r="I23" i="15"/>
  <c r="C23" i="15" s="1"/>
  <c r="J23" i="15"/>
  <c r="D23" i="15" s="1"/>
  <c r="K23" i="15"/>
  <c r="E23" i="15" s="1"/>
  <c r="L23" i="15"/>
  <c r="F23" i="15" s="1"/>
  <c r="G23" i="15"/>
  <c r="A24" i="15"/>
  <c r="A24" i="14"/>
  <c r="L23" i="14"/>
  <c r="F23" i="14" s="1"/>
  <c r="H23" i="14"/>
  <c r="B23" i="14" s="1"/>
  <c r="I23" i="14"/>
  <c r="C23" i="14" s="1"/>
  <c r="J23" i="14"/>
  <c r="D23" i="14" s="1"/>
  <c r="K23" i="14"/>
  <c r="E23" i="14" s="1"/>
  <c r="G23" i="14"/>
  <c r="M33" i="1"/>
  <c r="Q33" i="1" s="1"/>
  <c r="R32" i="1"/>
  <c r="Z32" i="1" s="1"/>
  <c r="S32" i="1"/>
  <c r="AA32" i="1" s="1"/>
  <c r="T32" i="1"/>
  <c r="AB32" i="1" s="1"/>
  <c r="U32" i="1"/>
  <c r="AC32" i="1" s="1"/>
  <c r="AK17" i="13"/>
  <c r="AL17" i="13" s="1"/>
  <c r="AM17" i="13" s="1"/>
  <c r="AJ18" i="13"/>
  <c r="AG28" i="13"/>
  <c r="AH27" i="13"/>
  <c r="C19" i="11"/>
  <c r="D18" i="11"/>
  <c r="F17" i="11"/>
  <c r="E17" i="11"/>
  <c r="G17" i="11"/>
  <c r="H17" i="11"/>
  <c r="I17" i="11"/>
  <c r="J17" i="11"/>
  <c r="K17" i="11"/>
  <c r="M17" i="11"/>
  <c r="L17" i="11"/>
  <c r="N17" i="11"/>
  <c r="O17" i="11"/>
  <c r="Q17" i="11"/>
  <c r="P17" i="11"/>
  <c r="R17" i="11"/>
  <c r="S17" i="11"/>
  <c r="U17" i="11"/>
  <c r="T17" i="11"/>
  <c r="V17" i="11"/>
  <c r="W17" i="11"/>
  <c r="X17" i="11"/>
  <c r="S17" i="12"/>
  <c r="O17" i="12"/>
  <c r="M17" i="12"/>
  <c r="K17" i="12"/>
  <c r="G17" i="12"/>
  <c r="U17" i="12"/>
  <c r="Q17" i="12"/>
  <c r="W17" i="12"/>
  <c r="I17" i="12"/>
  <c r="A18" i="8"/>
  <c r="B18" i="8"/>
  <c r="L18" i="12"/>
  <c r="F18" i="12"/>
  <c r="D18" i="12"/>
  <c r="E18" i="12"/>
  <c r="V18" i="12"/>
  <c r="X18" i="12"/>
  <c r="J18" i="12"/>
  <c r="H18" i="12"/>
  <c r="N18" i="12"/>
  <c r="C19" i="12"/>
  <c r="R18" i="12"/>
  <c r="P18" i="12"/>
  <c r="T18" i="12"/>
  <c r="A33" i="1"/>
  <c r="B34" i="1"/>
  <c r="D33" i="1"/>
  <c r="B19" i="8"/>
  <c r="D18" i="8"/>
  <c r="V34" i="1" l="1"/>
  <c r="W34" i="1"/>
  <c r="X34" i="1"/>
  <c r="Y34" i="1"/>
  <c r="J33" i="1"/>
  <c r="N33" i="1" s="1"/>
  <c r="L33" i="1"/>
  <c r="P33" i="1" s="1"/>
  <c r="B20" i="17"/>
  <c r="D20" i="17"/>
  <c r="E20" i="17"/>
  <c r="C20" i="17"/>
  <c r="C34" i="1"/>
  <c r="K34" i="1" s="1"/>
  <c r="O34" i="1" s="1"/>
  <c r="AD34" i="1"/>
  <c r="AE34" i="1"/>
  <c r="AF34" i="1"/>
  <c r="AG34" i="1"/>
  <c r="E33" i="1"/>
  <c r="A25" i="16"/>
  <c r="H24" i="16"/>
  <c r="B24" i="16" s="1"/>
  <c r="G24" i="16"/>
  <c r="L24" i="16"/>
  <c r="F24" i="16" s="1"/>
  <c r="I24" i="16"/>
  <c r="C24" i="16" s="1"/>
  <c r="K24" i="16"/>
  <c r="E24" i="16" s="1"/>
  <c r="J24" i="16"/>
  <c r="D24" i="16" s="1"/>
  <c r="I24" i="15"/>
  <c r="C24" i="15" s="1"/>
  <c r="J24" i="15"/>
  <c r="D24" i="15" s="1"/>
  <c r="K24" i="15"/>
  <c r="E24" i="15" s="1"/>
  <c r="L24" i="15"/>
  <c r="F24" i="15" s="1"/>
  <c r="H24" i="15"/>
  <c r="B24" i="15" s="1"/>
  <c r="G24" i="15"/>
  <c r="A25" i="15"/>
  <c r="A25" i="14"/>
  <c r="H24" i="14"/>
  <c r="B24" i="14" s="1"/>
  <c r="I24" i="14"/>
  <c r="C24" i="14" s="1"/>
  <c r="J24" i="14"/>
  <c r="D24" i="14" s="1"/>
  <c r="K24" i="14"/>
  <c r="E24" i="14" s="1"/>
  <c r="L24" i="14"/>
  <c r="F24" i="14" s="1"/>
  <c r="G24" i="14"/>
  <c r="L34" i="1"/>
  <c r="P34" i="1" s="1"/>
  <c r="J34" i="1"/>
  <c r="N34" i="1" s="1"/>
  <c r="U33" i="1"/>
  <c r="AC33" i="1" s="1"/>
  <c r="R33" i="1"/>
  <c r="Z33" i="1" s="1"/>
  <c r="S33" i="1"/>
  <c r="AA33" i="1" s="1"/>
  <c r="T33" i="1"/>
  <c r="AB33" i="1" s="1"/>
  <c r="AK18" i="13"/>
  <c r="AL18" i="13" s="1"/>
  <c r="AM18" i="13" s="1"/>
  <c r="AJ19" i="13"/>
  <c r="AG29" i="13"/>
  <c r="AH28" i="13"/>
  <c r="C19" i="8"/>
  <c r="D19" i="11"/>
  <c r="C20" i="11"/>
  <c r="F18" i="11"/>
  <c r="E18" i="11"/>
  <c r="G18" i="11"/>
  <c r="I18" i="11"/>
  <c r="H18" i="11"/>
  <c r="K18" i="11"/>
  <c r="J18" i="11"/>
  <c r="L18" i="11"/>
  <c r="M18" i="11"/>
  <c r="N18" i="11"/>
  <c r="O18" i="11"/>
  <c r="P18" i="11"/>
  <c r="Q18" i="11"/>
  <c r="S18" i="11"/>
  <c r="R18" i="11"/>
  <c r="T18" i="11"/>
  <c r="U18" i="11"/>
  <c r="V18" i="11"/>
  <c r="W18" i="11"/>
  <c r="X18" i="11"/>
  <c r="A34" i="1"/>
  <c r="B35" i="1"/>
  <c r="D34" i="1"/>
  <c r="A19" i="8"/>
  <c r="W18" i="12"/>
  <c r="M18" i="12"/>
  <c r="S18" i="12"/>
  <c r="O18" i="12"/>
  <c r="K18" i="12"/>
  <c r="U18" i="12"/>
  <c r="G18" i="12"/>
  <c r="Q18" i="12"/>
  <c r="I18" i="12"/>
  <c r="D20" i="8"/>
  <c r="C18" i="8"/>
  <c r="F19" i="12"/>
  <c r="E19" i="12"/>
  <c r="D19" i="12"/>
  <c r="X19" i="12" s="1"/>
  <c r="R19" i="12"/>
  <c r="C20" i="12"/>
  <c r="D19" i="8"/>
  <c r="M34" i="1" l="1"/>
  <c r="Q34" i="1" s="1"/>
  <c r="V35" i="1"/>
  <c r="W35" i="1"/>
  <c r="X35" i="1"/>
  <c r="Y35" i="1"/>
  <c r="E34" i="1"/>
  <c r="D21" i="17"/>
  <c r="B21" i="17"/>
  <c r="E21" i="17"/>
  <c r="C21" i="17"/>
  <c r="C35" i="1"/>
  <c r="M35" i="1" s="1"/>
  <c r="Q35" i="1" s="1"/>
  <c r="AF35" i="1"/>
  <c r="AG35" i="1"/>
  <c r="AD35" i="1"/>
  <c r="AE35" i="1"/>
  <c r="I25" i="16"/>
  <c r="C25" i="16" s="1"/>
  <c r="A26" i="16"/>
  <c r="L25" i="16"/>
  <c r="F25" i="16" s="1"/>
  <c r="K25" i="16"/>
  <c r="E25" i="16" s="1"/>
  <c r="J25" i="16"/>
  <c r="D25" i="16" s="1"/>
  <c r="H25" i="16"/>
  <c r="B25" i="16" s="1"/>
  <c r="G25" i="16"/>
  <c r="L25" i="15"/>
  <c r="F25" i="15" s="1"/>
  <c r="G25" i="15"/>
  <c r="H25" i="15"/>
  <c r="B25" i="15" s="1"/>
  <c r="I25" i="15"/>
  <c r="C25" i="15" s="1"/>
  <c r="J25" i="15"/>
  <c r="D25" i="15" s="1"/>
  <c r="K25" i="15"/>
  <c r="E25" i="15" s="1"/>
  <c r="A26" i="15"/>
  <c r="A26" i="14"/>
  <c r="J25" i="14"/>
  <c r="D25" i="14" s="1"/>
  <c r="K25" i="14"/>
  <c r="E25" i="14" s="1"/>
  <c r="L25" i="14"/>
  <c r="F25" i="14" s="1"/>
  <c r="H25" i="14"/>
  <c r="B25" i="14" s="1"/>
  <c r="I25" i="14"/>
  <c r="C25" i="14" s="1"/>
  <c r="G25" i="14"/>
  <c r="K35" i="1"/>
  <c r="O35" i="1" s="1"/>
  <c r="E35" i="1"/>
  <c r="R34" i="1"/>
  <c r="Z34" i="1" s="1"/>
  <c r="S34" i="1"/>
  <c r="AA34" i="1" s="1"/>
  <c r="T34" i="1"/>
  <c r="AB34" i="1" s="1"/>
  <c r="U34" i="1"/>
  <c r="AC34" i="1" s="1"/>
  <c r="AJ20" i="13"/>
  <c r="AK19" i="13"/>
  <c r="AL19" i="13" s="1"/>
  <c r="AM19" i="13" s="1"/>
  <c r="AG30" i="13"/>
  <c r="AH29" i="13"/>
  <c r="C21" i="11"/>
  <c r="D20" i="11"/>
  <c r="A35" i="1"/>
  <c r="D35" i="1"/>
  <c r="V19" i="12"/>
  <c r="F19" i="11"/>
  <c r="E19" i="11"/>
  <c r="G19" i="11"/>
  <c r="I19" i="11"/>
  <c r="H19" i="11"/>
  <c r="J19" i="11"/>
  <c r="K19" i="11"/>
  <c r="L19" i="11"/>
  <c r="M19" i="11"/>
  <c r="N19" i="11"/>
  <c r="O19" i="11"/>
  <c r="Q19" i="11"/>
  <c r="P19" i="11"/>
  <c r="S19" i="11"/>
  <c r="R19" i="11"/>
  <c r="U19" i="11"/>
  <c r="T19" i="11"/>
  <c r="V19" i="11"/>
  <c r="W19" i="11"/>
  <c r="X19" i="11"/>
  <c r="A20" i="8"/>
  <c r="D21" i="8" s="1"/>
  <c r="J19" i="12"/>
  <c r="W19" i="12"/>
  <c r="M19" i="12"/>
  <c r="Q19" i="12"/>
  <c r="O19" i="12"/>
  <c r="S19" i="12"/>
  <c r="K19" i="12"/>
  <c r="U19" i="12"/>
  <c r="G19" i="12"/>
  <c r="I19" i="12"/>
  <c r="N19" i="12"/>
  <c r="P19" i="12"/>
  <c r="L19" i="12"/>
  <c r="H19" i="12"/>
  <c r="E20" i="12"/>
  <c r="L20" i="12"/>
  <c r="X20" i="12"/>
  <c r="J20" i="12"/>
  <c r="H20" i="12"/>
  <c r="T20" i="12"/>
  <c r="F20" i="12"/>
  <c r="D20" i="12"/>
  <c r="V20" i="12" s="1"/>
  <c r="C21" i="12"/>
  <c r="T19" i="12"/>
  <c r="B20" i="8"/>
  <c r="D22" i="17" l="1"/>
  <c r="B22" i="17"/>
  <c r="E22" i="17"/>
  <c r="C22" i="17"/>
  <c r="L35" i="1"/>
  <c r="P35" i="1" s="1"/>
  <c r="J35" i="1"/>
  <c r="N35" i="1" s="1"/>
  <c r="A27" i="16"/>
  <c r="K26" i="16"/>
  <c r="E26" i="16" s="1"/>
  <c r="J26" i="16"/>
  <c r="D26" i="16" s="1"/>
  <c r="I26" i="16"/>
  <c r="C26" i="16" s="1"/>
  <c r="H26" i="16"/>
  <c r="B26" i="16" s="1"/>
  <c r="G26" i="16"/>
  <c r="L26" i="16"/>
  <c r="F26" i="16" s="1"/>
  <c r="H26" i="15"/>
  <c r="B26" i="15" s="1"/>
  <c r="K26" i="15"/>
  <c r="E26" i="15" s="1"/>
  <c r="L26" i="15"/>
  <c r="F26" i="15" s="1"/>
  <c r="G26" i="15"/>
  <c r="I26" i="15"/>
  <c r="C26" i="15" s="1"/>
  <c r="J26" i="15"/>
  <c r="D26" i="15" s="1"/>
  <c r="A27" i="15"/>
  <c r="A27" i="14"/>
  <c r="H26" i="14"/>
  <c r="B26" i="14" s="1"/>
  <c r="I26" i="14"/>
  <c r="C26" i="14" s="1"/>
  <c r="J26" i="14"/>
  <c r="D26" i="14" s="1"/>
  <c r="K26" i="14"/>
  <c r="E26" i="14" s="1"/>
  <c r="L26" i="14"/>
  <c r="F26" i="14" s="1"/>
  <c r="G26" i="14"/>
  <c r="U35" i="1"/>
  <c r="AC35" i="1" s="1"/>
  <c r="R35" i="1"/>
  <c r="Z35" i="1" s="1"/>
  <c r="S35" i="1"/>
  <c r="AA35" i="1" s="1"/>
  <c r="T35" i="1"/>
  <c r="AB35" i="1" s="1"/>
  <c r="AK20" i="13"/>
  <c r="AL20" i="13" s="1"/>
  <c r="AM20" i="13" s="1"/>
  <c r="AJ21" i="13"/>
  <c r="AG31" i="13"/>
  <c r="AH30" i="13"/>
  <c r="Q20" i="12"/>
  <c r="I20" i="12"/>
  <c r="O20" i="12"/>
  <c r="S20" i="12"/>
  <c r="M20" i="12"/>
  <c r="K20" i="12"/>
  <c r="W20" i="12"/>
  <c r="U20" i="12"/>
  <c r="G20" i="12"/>
  <c r="F20" i="11"/>
  <c r="E20" i="11"/>
  <c r="G20" i="11"/>
  <c r="I20" i="11"/>
  <c r="H20" i="11"/>
  <c r="K20" i="11"/>
  <c r="J20" i="11"/>
  <c r="M20" i="11"/>
  <c r="L20" i="11"/>
  <c r="N20" i="11"/>
  <c r="O20" i="11"/>
  <c r="P20" i="11"/>
  <c r="Q20" i="11"/>
  <c r="R20" i="11"/>
  <c r="S20" i="11"/>
  <c r="U20" i="11"/>
  <c r="T20" i="11"/>
  <c r="V20" i="11"/>
  <c r="W20" i="11"/>
  <c r="X20" i="11"/>
  <c r="E21" i="12"/>
  <c r="T21" i="12"/>
  <c r="R21" i="12"/>
  <c r="P21" i="12"/>
  <c r="C22" i="12"/>
  <c r="D21" i="12"/>
  <c r="N21" i="12" s="1"/>
  <c r="V21" i="12"/>
  <c r="H21" i="12"/>
  <c r="F21" i="12"/>
  <c r="B22" i="8"/>
  <c r="C20" i="8"/>
  <c r="D21" i="11"/>
  <c r="C22" i="11"/>
  <c r="A21" i="8"/>
  <c r="B21" i="8"/>
  <c r="N20" i="12"/>
  <c r="P20" i="12"/>
  <c r="R20" i="12"/>
  <c r="E23" i="17" l="1"/>
  <c r="B23" i="17"/>
  <c r="C23" i="17"/>
  <c r="D23" i="17"/>
  <c r="I27" i="16"/>
  <c r="C27" i="16" s="1"/>
  <c r="H27" i="16"/>
  <c r="B27" i="16" s="1"/>
  <c r="G27" i="16"/>
  <c r="A28" i="16"/>
  <c r="J27" i="16"/>
  <c r="D27" i="16" s="1"/>
  <c r="L27" i="16"/>
  <c r="F27" i="16" s="1"/>
  <c r="K27" i="16"/>
  <c r="E27" i="16" s="1"/>
  <c r="J27" i="15"/>
  <c r="D27" i="15" s="1"/>
  <c r="K27" i="15"/>
  <c r="E27" i="15" s="1"/>
  <c r="H27" i="15"/>
  <c r="B27" i="15" s="1"/>
  <c r="I27" i="15"/>
  <c r="C27" i="15" s="1"/>
  <c r="L27" i="15"/>
  <c r="F27" i="15" s="1"/>
  <c r="G27" i="15"/>
  <c r="A28" i="15"/>
  <c r="H27" i="14"/>
  <c r="B27" i="14" s="1"/>
  <c r="I27" i="14"/>
  <c r="C27" i="14" s="1"/>
  <c r="J27" i="14"/>
  <c r="D27" i="14" s="1"/>
  <c r="K27" i="14"/>
  <c r="E27" i="14" s="1"/>
  <c r="L27" i="14"/>
  <c r="F27" i="14" s="1"/>
  <c r="A28" i="14"/>
  <c r="G27" i="14"/>
  <c r="AJ22" i="13"/>
  <c r="AK21" i="13"/>
  <c r="AL21" i="13" s="1"/>
  <c r="AM21" i="13" s="1"/>
  <c r="AG32" i="13"/>
  <c r="AH31" i="13"/>
  <c r="A22" i="8"/>
  <c r="D22" i="8"/>
  <c r="C23" i="8"/>
  <c r="T22" i="12"/>
  <c r="R22" i="12"/>
  <c r="P22" i="12"/>
  <c r="D22" i="12"/>
  <c r="E22" i="12"/>
  <c r="X22" i="12"/>
  <c r="V22" i="12"/>
  <c r="J22" i="12"/>
  <c r="C23" i="12"/>
  <c r="H22" i="12"/>
  <c r="N22" i="12"/>
  <c r="F22" i="12"/>
  <c r="L22" i="12"/>
  <c r="B23" i="8"/>
  <c r="C22" i="8"/>
  <c r="E21" i="11"/>
  <c r="F21" i="11"/>
  <c r="G21" i="11"/>
  <c r="H21" i="11"/>
  <c r="I21" i="11"/>
  <c r="K21" i="11"/>
  <c r="J21" i="11"/>
  <c r="L21" i="11"/>
  <c r="M21" i="11"/>
  <c r="N21" i="11"/>
  <c r="O21" i="11"/>
  <c r="Q21" i="11"/>
  <c r="P21" i="11"/>
  <c r="R21" i="11"/>
  <c r="S21" i="11"/>
  <c r="U21" i="11"/>
  <c r="T21" i="11"/>
  <c r="V21" i="11"/>
  <c r="W21" i="11"/>
  <c r="X21" i="11"/>
  <c r="K21" i="12"/>
  <c r="Q21" i="12"/>
  <c r="I21" i="12"/>
  <c r="W21" i="12"/>
  <c r="U21" i="12"/>
  <c r="O21" i="12"/>
  <c r="S21" i="12"/>
  <c r="M21" i="12"/>
  <c r="G21" i="12"/>
  <c r="D22" i="11"/>
  <c r="C23" i="11"/>
  <c r="J21" i="12"/>
  <c r="X21" i="12"/>
  <c r="L21" i="12"/>
  <c r="C21" i="8"/>
  <c r="E24" i="17" l="1"/>
  <c r="B24" i="17"/>
  <c r="C24" i="17"/>
  <c r="D24" i="17"/>
  <c r="A29" i="16"/>
  <c r="L28" i="16"/>
  <c r="F28" i="16" s="1"/>
  <c r="K28" i="16"/>
  <c r="E28" i="16" s="1"/>
  <c r="J28" i="16"/>
  <c r="D28" i="16" s="1"/>
  <c r="G28" i="16"/>
  <c r="I28" i="16"/>
  <c r="C28" i="16" s="1"/>
  <c r="H28" i="16"/>
  <c r="B28" i="16" s="1"/>
  <c r="K28" i="15"/>
  <c r="E28" i="15" s="1"/>
  <c r="L28" i="15"/>
  <c r="F28" i="15" s="1"/>
  <c r="H28" i="15"/>
  <c r="B28" i="15" s="1"/>
  <c r="G28" i="15"/>
  <c r="I28" i="15"/>
  <c r="C28" i="15" s="1"/>
  <c r="J28" i="15"/>
  <c r="D28" i="15" s="1"/>
  <c r="A29" i="15"/>
  <c r="A29" i="14"/>
  <c r="K28" i="14"/>
  <c r="E28" i="14" s="1"/>
  <c r="L28" i="14"/>
  <c r="F28" i="14" s="1"/>
  <c r="H28" i="14"/>
  <c r="B28" i="14" s="1"/>
  <c r="I28" i="14"/>
  <c r="C28" i="14" s="1"/>
  <c r="J28" i="14"/>
  <c r="D28" i="14" s="1"/>
  <c r="G28" i="14"/>
  <c r="AK22" i="13"/>
  <c r="AL22" i="13" s="1"/>
  <c r="AM22" i="13" s="1"/>
  <c r="AJ23" i="13"/>
  <c r="AG33" i="13"/>
  <c r="AH32" i="13"/>
  <c r="C24" i="11"/>
  <c r="D23" i="11"/>
  <c r="D24" i="8"/>
  <c r="F22" i="11"/>
  <c r="E22" i="11"/>
  <c r="G22" i="11"/>
  <c r="H22" i="11"/>
  <c r="I22" i="11"/>
  <c r="K22" i="11"/>
  <c r="J22" i="11"/>
  <c r="L22" i="11"/>
  <c r="M22" i="11"/>
  <c r="O22" i="11"/>
  <c r="N22" i="11"/>
  <c r="P22" i="11"/>
  <c r="Q22" i="11"/>
  <c r="R22" i="11"/>
  <c r="S22" i="11"/>
  <c r="T22" i="11"/>
  <c r="U22" i="11"/>
  <c r="W22" i="11"/>
  <c r="V22" i="11"/>
  <c r="X22" i="11"/>
  <c r="W22" i="12"/>
  <c r="U22" i="12"/>
  <c r="Q22" i="12"/>
  <c r="I22" i="12"/>
  <c r="O22" i="12"/>
  <c r="K22" i="12"/>
  <c r="S22" i="12"/>
  <c r="M22" i="12"/>
  <c r="G22" i="12"/>
  <c r="A23" i="8"/>
  <c r="D23" i="8"/>
  <c r="X23" i="12"/>
  <c r="V23" i="12"/>
  <c r="E23" i="12"/>
  <c r="F23" i="12"/>
  <c r="D23" i="12"/>
  <c r="T23" i="12" s="1"/>
  <c r="C24" i="12"/>
  <c r="P23" i="12"/>
  <c r="B25" i="17" l="1"/>
  <c r="C25" i="17"/>
  <c r="E25" i="17"/>
  <c r="D25" i="17"/>
  <c r="I29" i="16"/>
  <c r="C29" i="16" s="1"/>
  <c r="L29" i="16"/>
  <c r="F29" i="16" s="1"/>
  <c r="K29" i="16"/>
  <c r="E29" i="16" s="1"/>
  <c r="J29" i="16"/>
  <c r="D29" i="16" s="1"/>
  <c r="H29" i="16"/>
  <c r="B29" i="16" s="1"/>
  <c r="G29" i="16"/>
  <c r="A30" i="16"/>
  <c r="H29" i="15"/>
  <c r="B29" i="15" s="1"/>
  <c r="I29" i="15"/>
  <c r="C29" i="15" s="1"/>
  <c r="J29" i="15"/>
  <c r="D29" i="15" s="1"/>
  <c r="K29" i="15"/>
  <c r="E29" i="15" s="1"/>
  <c r="L29" i="15"/>
  <c r="F29" i="15" s="1"/>
  <c r="G29" i="15"/>
  <c r="A30" i="15"/>
  <c r="A30" i="14"/>
  <c r="H29" i="14"/>
  <c r="B29" i="14" s="1"/>
  <c r="I29" i="14"/>
  <c r="C29" i="14" s="1"/>
  <c r="J29" i="14"/>
  <c r="D29" i="14" s="1"/>
  <c r="K29" i="14"/>
  <c r="E29" i="14" s="1"/>
  <c r="L29" i="14"/>
  <c r="F29" i="14" s="1"/>
  <c r="G29" i="14"/>
  <c r="AJ24" i="13"/>
  <c r="AK23" i="13"/>
  <c r="AL23" i="13" s="1"/>
  <c r="AM23" i="13" s="1"/>
  <c r="AG34" i="13"/>
  <c r="AH33" i="13"/>
  <c r="J23" i="12"/>
  <c r="A24" i="8"/>
  <c r="B24" i="8"/>
  <c r="L23" i="12"/>
  <c r="E23" i="11"/>
  <c r="F23" i="11"/>
  <c r="G23" i="11"/>
  <c r="I23" i="11"/>
  <c r="H23" i="11"/>
  <c r="K23" i="11"/>
  <c r="J23" i="11"/>
  <c r="L23" i="11"/>
  <c r="M23" i="11"/>
  <c r="O23" i="11"/>
  <c r="N23" i="11"/>
  <c r="Q23" i="11"/>
  <c r="P23" i="11"/>
  <c r="R23" i="11"/>
  <c r="S23" i="11"/>
  <c r="U23" i="11"/>
  <c r="T23" i="11"/>
  <c r="W23" i="11"/>
  <c r="V23" i="11"/>
  <c r="X23" i="11"/>
  <c r="X24" i="12"/>
  <c r="H24" i="12"/>
  <c r="V24" i="12"/>
  <c r="L24" i="12"/>
  <c r="F24" i="12"/>
  <c r="E24" i="12"/>
  <c r="D24" i="12"/>
  <c r="J24" i="12" s="1"/>
  <c r="P24" i="12"/>
  <c r="N24" i="12"/>
  <c r="R24" i="12"/>
  <c r="T24" i="12"/>
  <c r="C25" i="12"/>
  <c r="N23" i="12"/>
  <c r="R23" i="12"/>
  <c r="O23" i="12"/>
  <c r="U23" i="12"/>
  <c r="W23" i="12"/>
  <c r="Q23" i="12"/>
  <c r="G23" i="12"/>
  <c r="K23" i="12"/>
  <c r="S23" i="12"/>
  <c r="I23" i="12"/>
  <c r="M23" i="12"/>
  <c r="H23" i="12"/>
  <c r="D24" i="11"/>
  <c r="C25" i="11"/>
  <c r="D26" i="17" l="1"/>
  <c r="E26" i="17"/>
  <c r="B26" i="17"/>
  <c r="C26" i="17"/>
  <c r="A31" i="16"/>
  <c r="L30" i="16"/>
  <c r="F30" i="16" s="1"/>
  <c r="I30" i="16"/>
  <c r="C30" i="16" s="1"/>
  <c r="H30" i="16"/>
  <c r="B30" i="16" s="1"/>
  <c r="G30" i="16"/>
  <c r="J30" i="16"/>
  <c r="D30" i="16" s="1"/>
  <c r="K30" i="16"/>
  <c r="E30" i="16" s="1"/>
  <c r="K30" i="15"/>
  <c r="E30" i="15" s="1"/>
  <c r="L30" i="15"/>
  <c r="F30" i="15" s="1"/>
  <c r="H30" i="15"/>
  <c r="B30" i="15" s="1"/>
  <c r="G30" i="15"/>
  <c r="J30" i="15"/>
  <c r="D30" i="15" s="1"/>
  <c r="I30" i="15"/>
  <c r="C30" i="15" s="1"/>
  <c r="A31" i="15"/>
  <c r="A31" i="14"/>
  <c r="I30" i="14"/>
  <c r="C30" i="14" s="1"/>
  <c r="J30" i="14"/>
  <c r="D30" i="14" s="1"/>
  <c r="K30" i="14"/>
  <c r="E30" i="14" s="1"/>
  <c r="L30" i="14"/>
  <c r="F30" i="14" s="1"/>
  <c r="H30" i="14"/>
  <c r="B30" i="14" s="1"/>
  <c r="G30" i="14"/>
  <c r="AK24" i="13"/>
  <c r="AL24" i="13" s="1"/>
  <c r="AM24" i="13" s="1"/>
  <c r="AJ25" i="13"/>
  <c r="AH34" i="13"/>
  <c r="AG35" i="13"/>
  <c r="C24" i="8"/>
  <c r="C26" i="11"/>
  <c r="D25" i="11"/>
  <c r="A25" i="8"/>
  <c r="B25" i="8"/>
  <c r="C26" i="12"/>
  <c r="L25" i="12"/>
  <c r="F25" i="12"/>
  <c r="E25" i="12"/>
  <c r="D25" i="12"/>
  <c r="X25" i="12" s="1"/>
  <c r="F24" i="11"/>
  <c r="E24" i="11"/>
  <c r="G24" i="11"/>
  <c r="H24" i="11"/>
  <c r="I24" i="11"/>
  <c r="K24" i="11"/>
  <c r="J24" i="11"/>
  <c r="L24" i="11"/>
  <c r="M24" i="11"/>
  <c r="O24" i="11"/>
  <c r="N24" i="11"/>
  <c r="P24" i="11"/>
  <c r="Q24" i="11"/>
  <c r="R24" i="11"/>
  <c r="S24" i="11"/>
  <c r="U24" i="11"/>
  <c r="T24" i="11"/>
  <c r="V24" i="11"/>
  <c r="W24" i="11"/>
  <c r="X24" i="11"/>
  <c r="D25" i="8"/>
  <c r="U24" i="12"/>
  <c r="O24" i="12"/>
  <c r="G24" i="12"/>
  <c r="W24" i="12"/>
  <c r="S24" i="12"/>
  <c r="Q24" i="12"/>
  <c r="I24" i="12"/>
  <c r="K24" i="12"/>
  <c r="M24" i="12"/>
  <c r="E27" i="17" l="1"/>
  <c r="B27" i="17"/>
  <c r="C27" i="17"/>
  <c r="D27" i="17"/>
  <c r="I31" i="16"/>
  <c r="C31" i="16" s="1"/>
  <c r="H31" i="16"/>
  <c r="B31" i="16" s="1"/>
  <c r="G31" i="16"/>
  <c r="A32" i="16"/>
  <c r="J31" i="16"/>
  <c r="D31" i="16" s="1"/>
  <c r="L31" i="16"/>
  <c r="F31" i="16" s="1"/>
  <c r="K31" i="16"/>
  <c r="E31" i="16" s="1"/>
  <c r="H31" i="15"/>
  <c r="B31" i="15" s="1"/>
  <c r="I31" i="15"/>
  <c r="C31" i="15" s="1"/>
  <c r="J31" i="15"/>
  <c r="D31" i="15" s="1"/>
  <c r="K31" i="15"/>
  <c r="E31" i="15" s="1"/>
  <c r="L31" i="15"/>
  <c r="F31" i="15" s="1"/>
  <c r="G31" i="15"/>
  <c r="A32" i="15"/>
  <c r="A32" i="14"/>
  <c r="L31" i="14"/>
  <c r="F31" i="14" s="1"/>
  <c r="H31" i="14"/>
  <c r="B31" i="14" s="1"/>
  <c r="I31" i="14"/>
  <c r="C31" i="14" s="1"/>
  <c r="J31" i="14"/>
  <c r="D31" i="14" s="1"/>
  <c r="K31" i="14"/>
  <c r="E31" i="14" s="1"/>
  <c r="G31" i="14"/>
  <c r="AJ26" i="13"/>
  <c r="AK25" i="13"/>
  <c r="AL25" i="13" s="1"/>
  <c r="AM25" i="13" s="1"/>
  <c r="AH35" i="13"/>
  <c r="AG36" i="13"/>
  <c r="W25" i="12"/>
  <c r="S25" i="12"/>
  <c r="U25" i="12"/>
  <c r="G25" i="12"/>
  <c r="M25" i="12"/>
  <c r="K25" i="12"/>
  <c r="Q25" i="12"/>
  <c r="O25" i="12"/>
  <c r="I25" i="12"/>
  <c r="A26" i="8"/>
  <c r="D26" i="8"/>
  <c r="B27" i="8"/>
  <c r="C26" i="8"/>
  <c r="V25" i="12"/>
  <c r="F25" i="11"/>
  <c r="E25" i="11"/>
  <c r="G25" i="11"/>
  <c r="I25" i="11"/>
  <c r="H25" i="11"/>
  <c r="J25" i="11"/>
  <c r="K25" i="11"/>
  <c r="L25" i="11"/>
  <c r="M25" i="11"/>
  <c r="N25" i="11"/>
  <c r="O25" i="11"/>
  <c r="Q25" i="11"/>
  <c r="P25" i="11"/>
  <c r="R25" i="11"/>
  <c r="S25" i="11"/>
  <c r="T25" i="11"/>
  <c r="U25" i="11"/>
  <c r="W25" i="11"/>
  <c r="V25" i="11"/>
  <c r="X25" i="11"/>
  <c r="N25" i="12"/>
  <c r="T25" i="12"/>
  <c r="F26" i="12"/>
  <c r="D26" i="12"/>
  <c r="V26" i="12" s="1"/>
  <c r="E26" i="12"/>
  <c r="J26" i="12"/>
  <c r="C27" i="12"/>
  <c r="H25" i="12"/>
  <c r="R25" i="12"/>
  <c r="C25" i="8"/>
  <c r="C27" i="11"/>
  <c r="D26" i="11"/>
  <c r="P25" i="12"/>
  <c r="J25" i="12"/>
  <c r="B26" i="8"/>
  <c r="E28" i="17" l="1"/>
  <c r="D28" i="17"/>
  <c r="B28" i="17"/>
  <c r="C28" i="17"/>
  <c r="A33" i="16"/>
  <c r="L32" i="16"/>
  <c r="F32" i="16" s="1"/>
  <c r="G32" i="16"/>
  <c r="K32" i="16"/>
  <c r="E32" i="16" s="1"/>
  <c r="H32" i="16"/>
  <c r="B32" i="16" s="1"/>
  <c r="J32" i="16"/>
  <c r="D32" i="16" s="1"/>
  <c r="I32" i="16"/>
  <c r="C32" i="16" s="1"/>
  <c r="I32" i="15"/>
  <c r="C32" i="15" s="1"/>
  <c r="J32" i="15"/>
  <c r="D32" i="15" s="1"/>
  <c r="H32" i="15"/>
  <c r="B32" i="15" s="1"/>
  <c r="K32" i="15"/>
  <c r="E32" i="15" s="1"/>
  <c r="L32" i="15"/>
  <c r="F32" i="15" s="1"/>
  <c r="G32" i="15"/>
  <c r="A33" i="15"/>
  <c r="A33" i="14"/>
  <c r="H32" i="14"/>
  <c r="B32" i="14" s="1"/>
  <c r="I32" i="14"/>
  <c r="C32" i="14" s="1"/>
  <c r="J32" i="14"/>
  <c r="D32" i="14" s="1"/>
  <c r="K32" i="14"/>
  <c r="E32" i="14" s="1"/>
  <c r="L32" i="14"/>
  <c r="F32" i="14" s="1"/>
  <c r="G32" i="14"/>
  <c r="AK26" i="13"/>
  <c r="AL26" i="13" s="1"/>
  <c r="AM26" i="13" s="1"/>
  <c r="AJ27" i="13"/>
  <c r="AG37" i="13"/>
  <c r="AH36" i="13"/>
  <c r="T26" i="12"/>
  <c r="L26" i="12"/>
  <c r="P26" i="12"/>
  <c r="F26" i="11"/>
  <c r="E26" i="11"/>
  <c r="G26" i="11"/>
  <c r="H26" i="11"/>
  <c r="I26" i="11"/>
  <c r="J26" i="11"/>
  <c r="K26" i="11"/>
  <c r="L26" i="11"/>
  <c r="M26" i="11"/>
  <c r="O26" i="11"/>
  <c r="N26" i="11"/>
  <c r="Q26" i="11"/>
  <c r="P26" i="11"/>
  <c r="S26" i="11"/>
  <c r="R26" i="11"/>
  <c r="U26" i="11"/>
  <c r="T26" i="11"/>
  <c r="V26" i="11"/>
  <c r="W26" i="11"/>
  <c r="X26" i="11"/>
  <c r="D27" i="11"/>
  <c r="C28" i="11"/>
  <c r="M26" i="12"/>
  <c r="S26" i="12"/>
  <c r="K26" i="12"/>
  <c r="U26" i="12"/>
  <c r="W26" i="12"/>
  <c r="O26" i="12"/>
  <c r="I26" i="12"/>
  <c r="G26" i="12"/>
  <c r="Q26" i="12"/>
  <c r="A27" i="8"/>
  <c r="N26" i="12"/>
  <c r="R26" i="12"/>
  <c r="C27" i="8"/>
  <c r="H26" i="12"/>
  <c r="X26" i="12"/>
  <c r="D27" i="8"/>
  <c r="F27" i="12"/>
  <c r="E27" i="12"/>
  <c r="D27" i="12"/>
  <c r="V27" i="12" s="1"/>
  <c r="R27" i="12"/>
  <c r="P27" i="12"/>
  <c r="N27" i="12"/>
  <c r="C28" i="12"/>
  <c r="T27" i="12"/>
  <c r="B29" i="17" l="1"/>
  <c r="D29" i="17"/>
  <c r="E29" i="17"/>
  <c r="C29" i="17"/>
  <c r="I33" i="16"/>
  <c r="C33" i="16" s="1"/>
  <c r="H33" i="16"/>
  <c r="B33" i="16" s="1"/>
  <c r="A34" i="16"/>
  <c r="L33" i="16"/>
  <c r="F33" i="16" s="1"/>
  <c r="K33" i="16"/>
  <c r="E33" i="16" s="1"/>
  <c r="G33" i="16"/>
  <c r="J33" i="16"/>
  <c r="D33" i="16" s="1"/>
  <c r="L33" i="15"/>
  <c r="F33" i="15" s="1"/>
  <c r="H33" i="15"/>
  <c r="B33" i="15" s="1"/>
  <c r="G33" i="15"/>
  <c r="I33" i="15"/>
  <c r="C33" i="15" s="1"/>
  <c r="J33" i="15"/>
  <c r="D33" i="15" s="1"/>
  <c r="K33" i="15"/>
  <c r="E33" i="15" s="1"/>
  <c r="A34" i="15"/>
  <c r="A34" i="14"/>
  <c r="J33" i="14"/>
  <c r="D33" i="14" s="1"/>
  <c r="K33" i="14"/>
  <c r="E33" i="14" s="1"/>
  <c r="L33" i="14"/>
  <c r="F33" i="14" s="1"/>
  <c r="H33" i="14"/>
  <c r="B33" i="14" s="1"/>
  <c r="I33" i="14"/>
  <c r="C33" i="14" s="1"/>
  <c r="G33" i="14"/>
  <c r="AK27" i="13"/>
  <c r="AL27" i="13" s="1"/>
  <c r="AM27" i="13" s="1"/>
  <c r="AJ28" i="13"/>
  <c r="AG38" i="13"/>
  <c r="AH37" i="13"/>
  <c r="E28" i="12"/>
  <c r="V28" i="12"/>
  <c r="P28" i="12"/>
  <c r="J28" i="12"/>
  <c r="H28" i="12"/>
  <c r="F28" i="12"/>
  <c r="R28" i="12"/>
  <c r="D28" i="12"/>
  <c r="N28" i="12" s="1"/>
  <c r="T28" i="12"/>
  <c r="C29" i="12"/>
  <c r="X28" i="12"/>
  <c r="L28" i="12"/>
  <c r="S27" i="12"/>
  <c r="O27" i="12"/>
  <c r="M27" i="12"/>
  <c r="K27" i="12"/>
  <c r="U27" i="12"/>
  <c r="W27" i="12"/>
  <c r="I27" i="12"/>
  <c r="G27" i="12"/>
  <c r="Q27" i="12"/>
  <c r="A28" i="8"/>
  <c r="D28" i="8"/>
  <c r="J27" i="12"/>
  <c r="C29" i="11"/>
  <c r="D28" i="11"/>
  <c r="H27" i="12"/>
  <c r="B28" i="8"/>
  <c r="F27" i="11"/>
  <c r="E27" i="11"/>
  <c r="G27" i="11"/>
  <c r="H27" i="11"/>
  <c r="I27" i="11"/>
  <c r="K27" i="11"/>
  <c r="J27" i="11"/>
  <c r="M27" i="11"/>
  <c r="L27" i="11"/>
  <c r="O27" i="11"/>
  <c r="N27" i="11"/>
  <c r="P27" i="11"/>
  <c r="Q27" i="11"/>
  <c r="R27" i="11"/>
  <c r="S27" i="11"/>
  <c r="U27" i="11"/>
  <c r="T27" i="11"/>
  <c r="V27" i="11"/>
  <c r="W27" i="11"/>
  <c r="X27" i="11"/>
  <c r="L27" i="12"/>
  <c r="X27" i="12"/>
  <c r="D30" i="17" l="1"/>
  <c r="E30" i="17"/>
  <c r="B30" i="17"/>
  <c r="C30" i="17"/>
  <c r="A35" i="16"/>
  <c r="L34" i="16"/>
  <c r="F34" i="16" s="1"/>
  <c r="K34" i="16"/>
  <c r="E34" i="16" s="1"/>
  <c r="J34" i="16"/>
  <c r="D34" i="16" s="1"/>
  <c r="I34" i="16"/>
  <c r="C34" i="16" s="1"/>
  <c r="H34" i="16"/>
  <c r="B34" i="16" s="1"/>
  <c r="G34" i="16"/>
  <c r="H34" i="15"/>
  <c r="B34" i="15" s="1"/>
  <c r="G34" i="15"/>
  <c r="I34" i="15"/>
  <c r="C34" i="15" s="1"/>
  <c r="J34" i="15"/>
  <c r="D34" i="15" s="1"/>
  <c r="K34" i="15"/>
  <c r="E34" i="15" s="1"/>
  <c r="L34" i="15"/>
  <c r="F34" i="15" s="1"/>
  <c r="A35" i="15"/>
  <c r="A35" i="14"/>
  <c r="H34" i="14"/>
  <c r="B34" i="14" s="1"/>
  <c r="I34" i="14"/>
  <c r="C34" i="14" s="1"/>
  <c r="K34" i="14"/>
  <c r="E34" i="14" s="1"/>
  <c r="L34" i="14"/>
  <c r="F34" i="14" s="1"/>
  <c r="J34" i="14"/>
  <c r="D34" i="14" s="1"/>
  <c r="G34" i="14"/>
  <c r="AK28" i="13"/>
  <c r="AL28" i="13" s="1"/>
  <c r="AM28" i="13" s="1"/>
  <c r="AJ29" i="13"/>
  <c r="AG39" i="13"/>
  <c r="AH38" i="13"/>
  <c r="C28" i="8"/>
  <c r="F28" i="11"/>
  <c r="E28" i="11"/>
  <c r="G28" i="11"/>
  <c r="H28" i="11"/>
  <c r="I28" i="11"/>
  <c r="J28" i="11"/>
  <c r="K28" i="11"/>
  <c r="M28" i="11"/>
  <c r="L28" i="11"/>
  <c r="O28" i="11"/>
  <c r="N28" i="11"/>
  <c r="P28" i="11"/>
  <c r="Q28" i="11"/>
  <c r="R28" i="11"/>
  <c r="S28" i="11"/>
  <c r="U28" i="11"/>
  <c r="T28" i="11"/>
  <c r="W28" i="11"/>
  <c r="V28" i="11"/>
  <c r="X28" i="11"/>
  <c r="D30" i="8"/>
  <c r="W28" i="12"/>
  <c r="Q28" i="12"/>
  <c r="S28" i="12"/>
  <c r="O28" i="12"/>
  <c r="M28" i="12"/>
  <c r="U28" i="12"/>
  <c r="I28" i="12"/>
  <c r="G28" i="12"/>
  <c r="K28" i="12"/>
  <c r="D29" i="11"/>
  <c r="C30" i="11"/>
  <c r="E29" i="12"/>
  <c r="C30" i="12"/>
  <c r="F29" i="12"/>
  <c r="D29" i="12"/>
  <c r="H29" i="12" s="1"/>
  <c r="A29" i="8"/>
  <c r="B29" i="8"/>
  <c r="D29" i="8"/>
  <c r="E31" i="17" l="1"/>
  <c r="C31" i="17"/>
  <c r="D31" i="17"/>
  <c r="B31" i="17"/>
  <c r="I35" i="16"/>
  <c r="C35" i="16" s="1"/>
  <c r="H35" i="16"/>
  <c r="B35" i="16" s="1"/>
  <c r="A36" i="16"/>
  <c r="L35" i="16"/>
  <c r="F35" i="16" s="1"/>
  <c r="K35" i="16"/>
  <c r="E35" i="16" s="1"/>
  <c r="J35" i="16"/>
  <c r="D35" i="16" s="1"/>
  <c r="G35" i="16"/>
  <c r="J35" i="15"/>
  <c r="D35" i="15" s="1"/>
  <c r="K35" i="15"/>
  <c r="E35" i="15" s="1"/>
  <c r="H35" i="15"/>
  <c r="B35" i="15" s="1"/>
  <c r="I35" i="15"/>
  <c r="C35" i="15" s="1"/>
  <c r="L35" i="15"/>
  <c r="F35" i="15" s="1"/>
  <c r="G35" i="15"/>
  <c r="A36" i="15"/>
  <c r="A36" i="14"/>
  <c r="H35" i="14"/>
  <c r="B35" i="14" s="1"/>
  <c r="I35" i="14"/>
  <c r="C35" i="14" s="1"/>
  <c r="J35" i="14"/>
  <c r="D35" i="14" s="1"/>
  <c r="K35" i="14"/>
  <c r="E35" i="14" s="1"/>
  <c r="L35" i="14"/>
  <c r="F35" i="14" s="1"/>
  <c r="G35" i="14"/>
  <c r="AJ30" i="13"/>
  <c r="AK29" i="13"/>
  <c r="AL29" i="13" s="1"/>
  <c r="AM29" i="13" s="1"/>
  <c r="AG40" i="13"/>
  <c r="AH39" i="13"/>
  <c r="E30" i="12"/>
  <c r="X30" i="12"/>
  <c r="R30" i="12"/>
  <c r="P30" i="12"/>
  <c r="N30" i="12"/>
  <c r="L30" i="12"/>
  <c r="J30" i="12"/>
  <c r="D30" i="12"/>
  <c r="T30" i="12" s="1"/>
  <c r="H30" i="12"/>
  <c r="V30" i="12"/>
  <c r="F30" i="12"/>
  <c r="C31" i="12"/>
  <c r="L29" i="12"/>
  <c r="R29" i="12"/>
  <c r="N29" i="12"/>
  <c r="K29" i="12"/>
  <c r="W29" i="12"/>
  <c r="Q29" i="12"/>
  <c r="I29" i="12"/>
  <c r="U29" i="12"/>
  <c r="G29" i="12"/>
  <c r="M29" i="12"/>
  <c r="O29" i="12"/>
  <c r="S29" i="12"/>
  <c r="B31" i="8"/>
  <c r="T29" i="12"/>
  <c r="D30" i="11"/>
  <c r="C31" i="11"/>
  <c r="A30" i="8"/>
  <c r="X29" i="12"/>
  <c r="E29" i="11"/>
  <c r="F29" i="11"/>
  <c r="G29" i="11"/>
  <c r="H29" i="11"/>
  <c r="I29" i="11"/>
  <c r="K29" i="11"/>
  <c r="J29" i="11"/>
  <c r="M29" i="11"/>
  <c r="L29" i="11"/>
  <c r="O29" i="11"/>
  <c r="N29" i="11"/>
  <c r="P29" i="11"/>
  <c r="Q29" i="11"/>
  <c r="S29" i="11"/>
  <c r="R29" i="11"/>
  <c r="T29" i="11"/>
  <c r="U29" i="11"/>
  <c r="V29" i="11"/>
  <c r="W29" i="11"/>
  <c r="X29" i="11"/>
  <c r="C29" i="8"/>
  <c r="V29" i="12"/>
  <c r="P29" i="12"/>
  <c r="J29" i="12"/>
  <c r="B30" i="8"/>
  <c r="E32" i="17" l="1"/>
  <c r="C32" i="17"/>
  <c r="D32" i="17"/>
  <c r="B32" i="17"/>
  <c r="A37" i="16"/>
  <c r="L36" i="16"/>
  <c r="F36" i="16" s="1"/>
  <c r="K36" i="16"/>
  <c r="E36" i="16" s="1"/>
  <c r="J36" i="16"/>
  <c r="D36" i="16" s="1"/>
  <c r="I36" i="16"/>
  <c r="C36" i="16" s="1"/>
  <c r="H36" i="16"/>
  <c r="B36" i="16" s="1"/>
  <c r="G36" i="16"/>
  <c r="H36" i="15"/>
  <c r="B36" i="15" s="1"/>
  <c r="I36" i="15"/>
  <c r="C36" i="15" s="1"/>
  <c r="J36" i="15"/>
  <c r="D36" i="15" s="1"/>
  <c r="K36" i="15"/>
  <c r="E36" i="15" s="1"/>
  <c r="L36" i="15"/>
  <c r="F36" i="15" s="1"/>
  <c r="G36" i="15"/>
  <c r="A37" i="15"/>
  <c r="A37" i="14"/>
  <c r="K36" i="14"/>
  <c r="E36" i="14" s="1"/>
  <c r="L36" i="14"/>
  <c r="F36" i="14" s="1"/>
  <c r="H36" i="14"/>
  <c r="B36" i="14" s="1"/>
  <c r="I36" i="14"/>
  <c r="C36" i="14" s="1"/>
  <c r="J36" i="14"/>
  <c r="D36" i="14" s="1"/>
  <c r="G36" i="14"/>
  <c r="AJ31" i="13"/>
  <c r="AK30" i="13"/>
  <c r="AL30" i="13" s="1"/>
  <c r="AM30" i="13" s="1"/>
  <c r="AG41" i="13"/>
  <c r="AH40" i="13"/>
  <c r="C32" i="11"/>
  <c r="D31" i="11"/>
  <c r="E31" i="12"/>
  <c r="R31" i="12"/>
  <c r="P31" i="12"/>
  <c r="F31" i="12"/>
  <c r="D31" i="12"/>
  <c r="V31" i="12" s="1"/>
  <c r="C32" i="12"/>
  <c r="W30" i="12"/>
  <c r="I30" i="12"/>
  <c r="M30" i="12"/>
  <c r="G30" i="12"/>
  <c r="U30" i="12"/>
  <c r="S30" i="12"/>
  <c r="Q30" i="12"/>
  <c r="K30" i="12"/>
  <c r="O30" i="12"/>
  <c r="F30" i="11"/>
  <c r="E30" i="11"/>
  <c r="G30" i="11"/>
  <c r="I30" i="11"/>
  <c r="H30" i="11"/>
  <c r="K30" i="11"/>
  <c r="J30" i="11"/>
  <c r="M30" i="11"/>
  <c r="L30" i="11"/>
  <c r="N30" i="11"/>
  <c r="O30" i="11"/>
  <c r="P30" i="11"/>
  <c r="Q30" i="11"/>
  <c r="R30" i="11"/>
  <c r="S30" i="11"/>
  <c r="U30" i="11"/>
  <c r="T30" i="11"/>
  <c r="V30" i="11"/>
  <c r="W30" i="11"/>
  <c r="X30" i="11"/>
  <c r="B32" i="8"/>
  <c r="C31" i="8"/>
  <c r="C30" i="8"/>
  <c r="A31" i="8"/>
  <c r="D31" i="8"/>
  <c r="I37" i="16" l="1"/>
  <c r="C37" i="16" s="1"/>
  <c r="H37" i="16"/>
  <c r="B37" i="16" s="1"/>
  <c r="K37" i="16"/>
  <c r="E37" i="16" s="1"/>
  <c r="J37" i="16"/>
  <c r="D37" i="16" s="1"/>
  <c r="G37" i="16"/>
  <c r="L37" i="16"/>
  <c r="F37" i="16" s="1"/>
  <c r="A38" i="16"/>
  <c r="H37" i="15"/>
  <c r="B37" i="15" s="1"/>
  <c r="I37" i="15"/>
  <c r="C37" i="15" s="1"/>
  <c r="J37" i="15"/>
  <c r="D37" i="15" s="1"/>
  <c r="K37" i="15"/>
  <c r="E37" i="15" s="1"/>
  <c r="L37" i="15"/>
  <c r="F37" i="15" s="1"/>
  <c r="G37" i="15"/>
  <c r="A38" i="15"/>
  <c r="A38" i="14"/>
  <c r="H37" i="14"/>
  <c r="B37" i="14" s="1"/>
  <c r="I37" i="14"/>
  <c r="C37" i="14" s="1"/>
  <c r="J37" i="14"/>
  <c r="D37" i="14" s="1"/>
  <c r="K37" i="14"/>
  <c r="E37" i="14" s="1"/>
  <c r="L37" i="14"/>
  <c r="F37" i="14" s="1"/>
  <c r="G37" i="14"/>
  <c r="AK31" i="13"/>
  <c r="AL31" i="13" s="1"/>
  <c r="AM31" i="13" s="1"/>
  <c r="AJ32" i="13"/>
  <c r="AG42" i="13"/>
  <c r="AH41" i="13"/>
  <c r="J31" i="12"/>
  <c r="A32" i="8"/>
  <c r="D33" i="8" s="1"/>
  <c r="D32" i="8"/>
  <c r="N31" i="12"/>
  <c r="H31" i="12"/>
  <c r="F31" i="11"/>
  <c r="E31" i="11"/>
  <c r="G31" i="11"/>
  <c r="H31" i="11"/>
  <c r="I31" i="11"/>
  <c r="K31" i="11"/>
  <c r="J31" i="11"/>
  <c r="L31" i="11"/>
  <c r="M31" i="11"/>
  <c r="N31" i="11"/>
  <c r="O31" i="11"/>
  <c r="Q31" i="11"/>
  <c r="P31" i="11"/>
  <c r="S31" i="11"/>
  <c r="R31" i="11"/>
  <c r="U31" i="11"/>
  <c r="T31" i="11"/>
  <c r="W31" i="11"/>
  <c r="V31" i="11"/>
  <c r="X31" i="11"/>
  <c r="X32" i="12"/>
  <c r="H32" i="12"/>
  <c r="V32" i="12"/>
  <c r="E32" i="12"/>
  <c r="D32" i="12"/>
  <c r="T32" i="12" s="1"/>
  <c r="C33" i="12"/>
  <c r="P32" i="12"/>
  <c r="R32" i="12"/>
  <c r="N32" i="12"/>
  <c r="F32" i="12"/>
  <c r="X31" i="12"/>
  <c r="U31" i="12"/>
  <c r="O31" i="12"/>
  <c r="W31" i="12"/>
  <c r="Q31" i="12"/>
  <c r="G31" i="12"/>
  <c r="S31" i="12"/>
  <c r="K31" i="12"/>
  <c r="M31" i="12"/>
  <c r="I31" i="12"/>
  <c r="T31" i="12"/>
  <c r="L31" i="12"/>
  <c r="C32" i="8"/>
  <c r="D32" i="11"/>
  <c r="C33" i="11"/>
  <c r="A39" i="16" l="1"/>
  <c r="L38" i="16"/>
  <c r="F38" i="16" s="1"/>
  <c r="I38" i="16"/>
  <c r="C38" i="16" s="1"/>
  <c r="H38" i="16"/>
  <c r="B38" i="16" s="1"/>
  <c r="G38" i="16"/>
  <c r="J38" i="16"/>
  <c r="D38" i="16" s="1"/>
  <c r="K38" i="16"/>
  <c r="E38" i="16" s="1"/>
  <c r="K38" i="15"/>
  <c r="E38" i="15" s="1"/>
  <c r="L38" i="15"/>
  <c r="F38" i="15" s="1"/>
  <c r="H38" i="15"/>
  <c r="B38" i="15" s="1"/>
  <c r="I38" i="15"/>
  <c r="C38" i="15" s="1"/>
  <c r="J38" i="15"/>
  <c r="D38" i="15" s="1"/>
  <c r="G38" i="15"/>
  <c r="A39" i="15"/>
  <c r="A39" i="14"/>
  <c r="I38" i="14"/>
  <c r="C38" i="14" s="1"/>
  <c r="J38" i="14"/>
  <c r="D38" i="14" s="1"/>
  <c r="K38" i="14"/>
  <c r="E38" i="14" s="1"/>
  <c r="L38" i="14"/>
  <c r="F38" i="14" s="1"/>
  <c r="H38" i="14"/>
  <c r="B38" i="14" s="1"/>
  <c r="G38" i="14"/>
  <c r="AJ33" i="13"/>
  <c r="AK32" i="13"/>
  <c r="AL32" i="13" s="1"/>
  <c r="AM32" i="13" s="1"/>
  <c r="AG43" i="13"/>
  <c r="AH42" i="13"/>
  <c r="F32" i="11"/>
  <c r="E32" i="11"/>
  <c r="G32" i="11"/>
  <c r="H32" i="11"/>
  <c r="I32" i="11"/>
  <c r="J32" i="11"/>
  <c r="K32" i="11"/>
  <c r="M32" i="11"/>
  <c r="L32" i="11"/>
  <c r="O32" i="11"/>
  <c r="N32" i="11"/>
  <c r="Q32" i="11"/>
  <c r="P32" i="11"/>
  <c r="S32" i="11"/>
  <c r="R32" i="11"/>
  <c r="T32" i="11"/>
  <c r="U32" i="11"/>
  <c r="V32" i="11"/>
  <c r="W32" i="11"/>
  <c r="X32" i="11"/>
  <c r="X33" i="12"/>
  <c r="R33" i="12"/>
  <c r="C34" i="12"/>
  <c r="E33" i="12"/>
  <c r="D33" i="12"/>
  <c r="N33" i="12" s="1"/>
  <c r="P33" i="12"/>
  <c r="H33" i="12"/>
  <c r="T33" i="12"/>
  <c r="F33" i="12"/>
  <c r="J32" i="12"/>
  <c r="L32" i="12"/>
  <c r="U32" i="12"/>
  <c r="O32" i="12"/>
  <c r="Q32" i="12"/>
  <c r="G32" i="12"/>
  <c r="S32" i="12"/>
  <c r="K32" i="12"/>
  <c r="M32" i="12"/>
  <c r="I32" i="12"/>
  <c r="W32" i="12"/>
  <c r="A33" i="8"/>
  <c r="B33" i="8"/>
  <c r="C34" i="11"/>
  <c r="D33" i="11"/>
  <c r="I39" i="16" l="1"/>
  <c r="C39" i="16" s="1"/>
  <c r="H39" i="16"/>
  <c r="B39" i="16" s="1"/>
  <c r="G39" i="16"/>
  <c r="A40" i="16"/>
  <c r="J39" i="16"/>
  <c r="D39" i="16" s="1"/>
  <c r="L39" i="16"/>
  <c r="F39" i="16" s="1"/>
  <c r="K39" i="16"/>
  <c r="E39" i="16" s="1"/>
  <c r="J39" i="15"/>
  <c r="D39" i="15" s="1"/>
  <c r="K39" i="15"/>
  <c r="E39" i="15" s="1"/>
  <c r="L39" i="15"/>
  <c r="F39" i="15" s="1"/>
  <c r="I39" i="15"/>
  <c r="C39" i="15" s="1"/>
  <c r="G39" i="15"/>
  <c r="H39" i="15"/>
  <c r="B39" i="15" s="1"/>
  <c r="A40" i="15"/>
  <c r="A40" i="14"/>
  <c r="L39" i="14"/>
  <c r="F39" i="14" s="1"/>
  <c r="H39" i="14"/>
  <c r="B39" i="14" s="1"/>
  <c r="I39" i="14"/>
  <c r="C39" i="14" s="1"/>
  <c r="J39" i="14"/>
  <c r="D39" i="14" s="1"/>
  <c r="K39" i="14"/>
  <c r="E39" i="14" s="1"/>
  <c r="G39" i="14"/>
  <c r="AK33" i="13"/>
  <c r="AL33" i="13" s="1"/>
  <c r="AM33" i="13" s="1"/>
  <c r="AJ34" i="13"/>
  <c r="AH43" i="13"/>
  <c r="AG44" i="13"/>
  <c r="F33" i="11"/>
  <c r="E33" i="11"/>
  <c r="G33" i="11"/>
  <c r="H33" i="11"/>
  <c r="I33" i="11"/>
  <c r="K33" i="11"/>
  <c r="J33" i="11"/>
  <c r="L33" i="11"/>
  <c r="M33" i="11"/>
  <c r="N33" i="11"/>
  <c r="O33" i="11"/>
  <c r="Q33" i="11"/>
  <c r="P33" i="11"/>
  <c r="R33" i="11"/>
  <c r="S33" i="11"/>
  <c r="T33" i="11"/>
  <c r="U33" i="11"/>
  <c r="W33" i="11"/>
  <c r="V33" i="11"/>
  <c r="X33" i="11"/>
  <c r="S33" i="12"/>
  <c r="U33" i="12"/>
  <c r="Q33" i="12"/>
  <c r="G33" i="12"/>
  <c r="K33" i="12"/>
  <c r="M33" i="12"/>
  <c r="I33" i="12"/>
  <c r="O33" i="12"/>
  <c r="W33" i="12"/>
  <c r="C35" i="11"/>
  <c r="D34" i="11"/>
  <c r="L33" i="12"/>
  <c r="A34" i="8"/>
  <c r="B34" i="8"/>
  <c r="D34" i="8"/>
  <c r="J33" i="12"/>
  <c r="V33" i="12"/>
  <c r="B35" i="8"/>
  <c r="C34" i="8"/>
  <c r="C33" i="8"/>
  <c r="D34" i="12"/>
  <c r="R34" i="12" s="1"/>
  <c r="X34" i="12"/>
  <c r="E34" i="12"/>
  <c r="F34" i="12"/>
  <c r="J34" i="12"/>
  <c r="C35" i="12"/>
  <c r="H34" i="12"/>
  <c r="V34" i="12"/>
  <c r="T34" i="12"/>
  <c r="N34" i="12"/>
  <c r="A41" i="16" l="1"/>
  <c r="L40" i="16"/>
  <c r="F40" i="16" s="1"/>
  <c r="G40" i="16"/>
  <c r="K40" i="16"/>
  <c r="E40" i="16" s="1"/>
  <c r="H40" i="16"/>
  <c r="B40" i="16" s="1"/>
  <c r="I40" i="16"/>
  <c r="C40" i="16" s="1"/>
  <c r="J40" i="16"/>
  <c r="D40" i="16" s="1"/>
  <c r="I40" i="15"/>
  <c r="C40" i="15" s="1"/>
  <c r="J40" i="15"/>
  <c r="D40" i="15" s="1"/>
  <c r="H40" i="15"/>
  <c r="B40" i="15" s="1"/>
  <c r="K40" i="15"/>
  <c r="E40" i="15" s="1"/>
  <c r="L40" i="15"/>
  <c r="F40" i="15" s="1"/>
  <c r="G40" i="15"/>
  <c r="A41" i="15"/>
  <c r="A41" i="14"/>
  <c r="H40" i="14"/>
  <c r="B40" i="14" s="1"/>
  <c r="I40" i="14"/>
  <c r="C40" i="14" s="1"/>
  <c r="J40" i="14"/>
  <c r="D40" i="14" s="1"/>
  <c r="K40" i="14"/>
  <c r="E40" i="14" s="1"/>
  <c r="L40" i="14"/>
  <c r="F40" i="14" s="1"/>
  <c r="G40" i="14"/>
  <c r="AJ35" i="13"/>
  <c r="AK34" i="13"/>
  <c r="AL34" i="13" s="1"/>
  <c r="AM34" i="13" s="1"/>
  <c r="AG45" i="13"/>
  <c r="AH44" i="13"/>
  <c r="F35" i="12"/>
  <c r="E35" i="12"/>
  <c r="D35" i="12"/>
  <c r="P35" i="12" s="1"/>
  <c r="R35" i="12"/>
  <c r="C36" i="12"/>
  <c r="C36" i="8"/>
  <c r="W34" i="12"/>
  <c r="M34" i="12"/>
  <c r="S34" i="12"/>
  <c r="K34" i="12"/>
  <c r="Q34" i="12"/>
  <c r="O34" i="12"/>
  <c r="G34" i="12"/>
  <c r="U34" i="12"/>
  <c r="I34" i="12"/>
  <c r="E34" i="11"/>
  <c r="F34" i="11"/>
  <c r="G34" i="11"/>
  <c r="I34" i="11"/>
  <c r="H34" i="11"/>
  <c r="J34" i="11"/>
  <c r="K34" i="11"/>
  <c r="M34" i="11"/>
  <c r="L34" i="11"/>
  <c r="O34" i="11"/>
  <c r="N34" i="11"/>
  <c r="Q34" i="11"/>
  <c r="P34" i="11"/>
  <c r="R34" i="11"/>
  <c r="S34" i="11"/>
  <c r="T34" i="11"/>
  <c r="U34" i="11"/>
  <c r="W34" i="11"/>
  <c r="V34" i="11"/>
  <c r="X34" i="11"/>
  <c r="D35" i="11"/>
  <c r="C36" i="11"/>
  <c r="D36" i="8"/>
  <c r="L34" i="12"/>
  <c r="A35" i="8"/>
  <c r="D35" i="8"/>
  <c r="B36" i="8"/>
  <c r="C35" i="8"/>
  <c r="P34" i="12"/>
  <c r="I41" i="16" l="1"/>
  <c r="C41" i="16" s="1"/>
  <c r="H41" i="16"/>
  <c r="B41" i="16" s="1"/>
  <c r="A42" i="16"/>
  <c r="L41" i="16"/>
  <c r="F41" i="16" s="1"/>
  <c r="K41" i="16"/>
  <c r="E41" i="16" s="1"/>
  <c r="J41" i="16"/>
  <c r="D41" i="16" s="1"/>
  <c r="G41" i="16"/>
  <c r="L41" i="15"/>
  <c r="F41" i="15" s="1"/>
  <c r="J41" i="15"/>
  <c r="D41" i="15" s="1"/>
  <c r="G41" i="15"/>
  <c r="K41" i="15"/>
  <c r="E41" i="15" s="1"/>
  <c r="H41" i="15"/>
  <c r="B41" i="15" s="1"/>
  <c r="I41" i="15"/>
  <c r="C41" i="15" s="1"/>
  <c r="A42" i="15"/>
  <c r="A42" i="14"/>
  <c r="J41" i="14"/>
  <c r="D41" i="14" s="1"/>
  <c r="K41" i="14"/>
  <c r="E41" i="14" s="1"/>
  <c r="L41" i="14"/>
  <c r="F41" i="14" s="1"/>
  <c r="H41" i="14"/>
  <c r="B41" i="14" s="1"/>
  <c r="I41" i="14"/>
  <c r="C41" i="14" s="1"/>
  <c r="G41" i="14"/>
  <c r="AJ36" i="13"/>
  <c r="AK35" i="13"/>
  <c r="AL35" i="13" s="1"/>
  <c r="AM35" i="13" s="1"/>
  <c r="AG46" i="13"/>
  <c r="AH45" i="13"/>
  <c r="L35" i="12"/>
  <c r="J35" i="12"/>
  <c r="T35" i="12"/>
  <c r="N35" i="12"/>
  <c r="D37" i="8"/>
  <c r="E36" i="12"/>
  <c r="P36" i="12"/>
  <c r="F36" i="12"/>
  <c r="X36" i="12"/>
  <c r="L36" i="12"/>
  <c r="J36" i="12"/>
  <c r="T36" i="12"/>
  <c r="D36" i="12"/>
  <c r="H36" i="12" s="1"/>
  <c r="R36" i="12"/>
  <c r="C37" i="12"/>
  <c r="N36" i="12"/>
  <c r="A36" i="8"/>
  <c r="H35" i="12"/>
  <c r="K35" i="12"/>
  <c r="W35" i="12"/>
  <c r="U35" i="12"/>
  <c r="M35" i="12"/>
  <c r="Q35" i="12"/>
  <c r="O35" i="12"/>
  <c r="S35" i="12"/>
  <c r="G35" i="12"/>
  <c r="I35" i="12"/>
  <c r="C37" i="11"/>
  <c r="D36" i="11"/>
  <c r="F35" i="11"/>
  <c r="E35" i="11"/>
  <c r="G35" i="11"/>
  <c r="H35" i="11"/>
  <c r="I35" i="11"/>
  <c r="K35" i="11"/>
  <c r="J35" i="11"/>
  <c r="M35" i="11"/>
  <c r="L35" i="11"/>
  <c r="O35" i="11"/>
  <c r="N35" i="11"/>
  <c r="Q35" i="11"/>
  <c r="P35" i="11"/>
  <c r="S35" i="11"/>
  <c r="R35" i="11"/>
  <c r="U35" i="11"/>
  <c r="T35" i="11"/>
  <c r="V35" i="11"/>
  <c r="W35" i="11"/>
  <c r="X35" i="11"/>
  <c r="V35" i="12"/>
  <c r="X35" i="12"/>
  <c r="A43" i="16" l="1"/>
  <c r="L42" i="16"/>
  <c r="F42" i="16" s="1"/>
  <c r="K42" i="16"/>
  <c r="E42" i="16" s="1"/>
  <c r="J42" i="16"/>
  <c r="D42" i="16" s="1"/>
  <c r="I42" i="16"/>
  <c r="C42" i="16" s="1"/>
  <c r="H42" i="16"/>
  <c r="B42" i="16" s="1"/>
  <c r="G42" i="16"/>
  <c r="H42" i="15"/>
  <c r="B42" i="15" s="1"/>
  <c r="G42" i="15"/>
  <c r="I42" i="15"/>
  <c r="C42" i="15" s="1"/>
  <c r="J42" i="15"/>
  <c r="D42" i="15" s="1"/>
  <c r="K42" i="15"/>
  <c r="E42" i="15" s="1"/>
  <c r="L42" i="15"/>
  <c r="F42" i="15" s="1"/>
  <c r="A43" i="15"/>
  <c r="A43" i="14"/>
  <c r="H42" i="14"/>
  <c r="B42" i="14" s="1"/>
  <c r="K42" i="14"/>
  <c r="E42" i="14" s="1"/>
  <c r="L42" i="14"/>
  <c r="F42" i="14" s="1"/>
  <c r="I42" i="14"/>
  <c r="C42" i="14" s="1"/>
  <c r="J42" i="14"/>
  <c r="D42" i="14" s="1"/>
  <c r="G42" i="14"/>
  <c r="AJ37" i="13"/>
  <c r="AK36" i="13"/>
  <c r="AL36" i="13" s="1"/>
  <c r="AM36" i="13" s="1"/>
  <c r="AH46" i="13"/>
  <c r="AG47" i="13"/>
  <c r="A37" i="8"/>
  <c r="B37" i="8"/>
  <c r="E37" i="12"/>
  <c r="J37" i="12"/>
  <c r="H37" i="12"/>
  <c r="C38" i="12"/>
  <c r="F37" i="12"/>
  <c r="D37" i="12"/>
  <c r="R37" i="12" s="1"/>
  <c r="L37" i="12"/>
  <c r="X37" i="12"/>
  <c r="P37" i="12"/>
  <c r="F36" i="11"/>
  <c r="E36" i="11"/>
  <c r="G36" i="11"/>
  <c r="I36" i="11"/>
  <c r="H36" i="11"/>
  <c r="K36" i="11"/>
  <c r="J36" i="11"/>
  <c r="L36" i="11"/>
  <c r="M36" i="11"/>
  <c r="O36" i="11"/>
  <c r="N36" i="11"/>
  <c r="Q36" i="11"/>
  <c r="P36" i="11"/>
  <c r="R36" i="11"/>
  <c r="S36" i="11"/>
  <c r="T36" i="11"/>
  <c r="U36" i="11"/>
  <c r="W36" i="11"/>
  <c r="V36" i="11"/>
  <c r="X36" i="11"/>
  <c r="V36" i="12"/>
  <c r="D37" i="11"/>
  <c r="C38" i="11"/>
  <c r="Q36" i="12"/>
  <c r="W36" i="12"/>
  <c r="U36" i="12"/>
  <c r="M36" i="12"/>
  <c r="K36" i="12"/>
  <c r="S36" i="12"/>
  <c r="O36" i="12"/>
  <c r="I36" i="12"/>
  <c r="G36" i="12"/>
  <c r="I43" i="16" l="1"/>
  <c r="C43" i="16" s="1"/>
  <c r="H43" i="16"/>
  <c r="B43" i="16" s="1"/>
  <c r="A44" i="16"/>
  <c r="L43" i="16"/>
  <c r="F43" i="16" s="1"/>
  <c r="K43" i="16"/>
  <c r="E43" i="16" s="1"/>
  <c r="J43" i="16"/>
  <c r="D43" i="16" s="1"/>
  <c r="G43" i="16"/>
  <c r="J43" i="15"/>
  <c r="D43" i="15" s="1"/>
  <c r="K43" i="15"/>
  <c r="E43" i="15" s="1"/>
  <c r="L43" i="15"/>
  <c r="F43" i="15" s="1"/>
  <c r="G43" i="15"/>
  <c r="H43" i="15"/>
  <c r="B43" i="15" s="1"/>
  <c r="I43" i="15"/>
  <c r="C43" i="15" s="1"/>
  <c r="A44" i="15"/>
  <c r="H43" i="14"/>
  <c r="B43" i="14" s="1"/>
  <c r="I43" i="14"/>
  <c r="C43" i="14" s="1"/>
  <c r="J43" i="14"/>
  <c r="D43" i="14" s="1"/>
  <c r="K43" i="14"/>
  <c r="E43" i="14" s="1"/>
  <c r="L43" i="14"/>
  <c r="F43" i="14" s="1"/>
  <c r="A44" i="14"/>
  <c r="G43" i="14"/>
  <c r="AK37" i="13"/>
  <c r="AL37" i="13" s="1"/>
  <c r="AM37" i="13" s="1"/>
  <c r="AJ38" i="13"/>
  <c r="AG48" i="13"/>
  <c r="AH47" i="13"/>
  <c r="D38" i="11"/>
  <c r="C39" i="11"/>
  <c r="D38" i="12"/>
  <c r="R38" i="12" s="1"/>
  <c r="F38" i="12"/>
  <c r="C39" i="12"/>
  <c r="E38" i="12"/>
  <c r="E37" i="11"/>
  <c r="F37" i="11"/>
  <c r="G37" i="11"/>
  <c r="H37" i="11"/>
  <c r="I37" i="11"/>
  <c r="K37" i="11"/>
  <c r="J37" i="11"/>
  <c r="L37" i="11"/>
  <c r="M37" i="11"/>
  <c r="O37" i="11"/>
  <c r="N37" i="11"/>
  <c r="P37" i="11"/>
  <c r="Q37" i="11"/>
  <c r="S37" i="11"/>
  <c r="R37" i="11"/>
  <c r="T37" i="11"/>
  <c r="U37" i="11"/>
  <c r="W37" i="11"/>
  <c r="V37" i="11"/>
  <c r="X37" i="11"/>
  <c r="N37" i="12"/>
  <c r="B39" i="8"/>
  <c r="C38" i="8"/>
  <c r="C37" i="8"/>
  <c r="T37" i="12"/>
  <c r="A38" i="8"/>
  <c r="D38" i="8"/>
  <c r="B38" i="8"/>
  <c r="V37" i="12"/>
  <c r="K37" i="12"/>
  <c r="Q37" i="12"/>
  <c r="S37" i="12"/>
  <c r="O37" i="12"/>
  <c r="I37" i="12"/>
  <c r="W37" i="12"/>
  <c r="U37" i="12"/>
  <c r="M37" i="12"/>
  <c r="G37" i="12"/>
  <c r="A45" i="16" l="1"/>
  <c r="L44" i="16"/>
  <c r="F44" i="16" s="1"/>
  <c r="K44" i="16"/>
  <c r="E44" i="16" s="1"/>
  <c r="J44" i="16"/>
  <c r="D44" i="16" s="1"/>
  <c r="I44" i="16"/>
  <c r="C44" i="16" s="1"/>
  <c r="H44" i="16"/>
  <c r="B44" i="16" s="1"/>
  <c r="G44" i="16"/>
  <c r="H44" i="15"/>
  <c r="B44" i="15" s="1"/>
  <c r="I44" i="15"/>
  <c r="C44" i="15" s="1"/>
  <c r="J44" i="15"/>
  <c r="D44" i="15" s="1"/>
  <c r="K44" i="15"/>
  <c r="E44" i="15" s="1"/>
  <c r="L44" i="15"/>
  <c r="F44" i="15" s="1"/>
  <c r="G44" i="15"/>
  <c r="A45" i="15"/>
  <c r="K44" i="14"/>
  <c r="E44" i="14" s="1"/>
  <c r="L44" i="14"/>
  <c r="F44" i="14" s="1"/>
  <c r="H44" i="14"/>
  <c r="B44" i="14" s="1"/>
  <c r="I44" i="14"/>
  <c r="C44" i="14" s="1"/>
  <c r="J44" i="14"/>
  <c r="D44" i="14" s="1"/>
  <c r="G44" i="14"/>
  <c r="A45" i="14"/>
  <c r="AK38" i="13"/>
  <c r="AL38" i="13" s="1"/>
  <c r="AM38" i="13" s="1"/>
  <c r="AJ39" i="13"/>
  <c r="AG49" i="13"/>
  <c r="AH48" i="13"/>
  <c r="J38" i="12"/>
  <c r="H38" i="12"/>
  <c r="X38" i="12"/>
  <c r="C39" i="8"/>
  <c r="F39" i="12"/>
  <c r="D39" i="12"/>
  <c r="R39" i="12" s="1"/>
  <c r="C40" i="12"/>
  <c r="E39" i="12"/>
  <c r="N38" i="12"/>
  <c r="A39" i="8"/>
  <c r="D39" i="8"/>
  <c r="P38" i="12"/>
  <c r="C40" i="11"/>
  <c r="D39" i="11"/>
  <c r="V38" i="12"/>
  <c r="W38" i="12"/>
  <c r="S38" i="12"/>
  <c r="O38" i="12"/>
  <c r="I38" i="12"/>
  <c r="U38" i="12"/>
  <c r="Q38" i="12"/>
  <c r="K38" i="12"/>
  <c r="M38" i="12"/>
  <c r="G38" i="12"/>
  <c r="L38" i="12"/>
  <c r="T38" i="12"/>
  <c r="F38" i="11"/>
  <c r="E38" i="11"/>
  <c r="G38" i="11"/>
  <c r="I38" i="11"/>
  <c r="H38" i="11"/>
  <c r="K38" i="11"/>
  <c r="J38" i="11"/>
  <c r="L38" i="11"/>
  <c r="M38" i="11"/>
  <c r="O38" i="11"/>
  <c r="N38" i="11"/>
  <c r="Q38" i="11"/>
  <c r="P38" i="11"/>
  <c r="R38" i="11"/>
  <c r="S38" i="11"/>
  <c r="U38" i="11"/>
  <c r="T38" i="11"/>
  <c r="W38" i="11"/>
  <c r="V38" i="11"/>
  <c r="X38" i="11"/>
  <c r="I45" i="16" l="1"/>
  <c r="C45" i="16" s="1"/>
  <c r="H45" i="16"/>
  <c r="B45" i="16" s="1"/>
  <c r="K45" i="16"/>
  <c r="E45" i="16" s="1"/>
  <c r="J45" i="16"/>
  <c r="D45" i="16" s="1"/>
  <c r="G45" i="16"/>
  <c r="L45" i="16"/>
  <c r="F45" i="16" s="1"/>
  <c r="A46" i="16"/>
  <c r="H45" i="15"/>
  <c r="B45" i="15" s="1"/>
  <c r="I45" i="15"/>
  <c r="C45" i="15" s="1"/>
  <c r="L45" i="15"/>
  <c r="F45" i="15" s="1"/>
  <c r="G45" i="15"/>
  <c r="J45" i="15"/>
  <c r="D45" i="15" s="1"/>
  <c r="K45" i="15"/>
  <c r="E45" i="15" s="1"/>
  <c r="A46" i="15"/>
  <c r="H45" i="14"/>
  <c r="B45" i="14" s="1"/>
  <c r="I45" i="14"/>
  <c r="C45" i="14" s="1"/>
  <c r="L45" i="14"/>
  <c r="F45" i="14" s="1"/>
  <c r="J45" i="14"/>
  <c r="D45" i="14" s="1"/>
  <c r="K45" i="14"/>
  <c r="E45" i="14" s="1"/>
  <c r="G45" i="14"/>
  <c r="A46" i="14"/>
  <c r="AK39" i="13"/>
  <c r="AL39" i="13" s="1"/>
  <c r="AM39" i="13" s="1"/>
  <c r="AJ40" i="13"/>
  <c r="AG50" i="13"/>
  <c r="AH49" i="13"/>
  <c r="N39" i="12"/>
  <c r="A40" i="8"/>
  <c r="D40" i="8"/>
  <c r="B40" i="8"/>
  <c r="X39" i="12"/>
  <c r="H39" i="12"/>
  <c r="D40" i="11"/>
  <c r="C41" i="11"/>
  <c r="V39" i="12"/>
  <c r="L39" i="12"/>
  <c r="W39" i="12"/>
  <c r="O39" i="12"/>
  <c r="U39" i="12"/>
  <c r="G39" i="12"/>
  <c r="S39" i="12"/>
  <c r="Q39" i="12"/>
  <c r="K39" i="12"/>
  <c r="I39" i="12"/>
  <c r="M39" i="12"/>
  <c r="P39" i="12"/>
  <c r="T39" i="12"/>
  <c r="F39" i="11"/>
  <c r="E39" i="11"/>
  <c r="G39" i="11"/>
  <c r="I39" i="11"/>
  <c r="H39" i="11"/>
  <c r="K39" i="11"/>
  <c r="J39" i="11"/>
  <c r="L39" i="11"/>
  <c r="M39" i="11"/>
  <c r="O39" i="11"/>
  <c r="N39" i="11"/>
  <c r="P39" i="11"/>
  <c r="Q39" i="11"/>
  <c r="S39" i="11"/>
  <c r="R39" i="11"/>
  <c r="U39" i="11"/>
  <c r="T39" i="11"/>
  <c r="V39" i="11"/>
  <c r="W39" i="11"/>
  <c r="X39" i="11"/>
  <c r="J39" i="12"/>
  <c r="D41" i="8"/>
  <c r="R40" i="12"/>
  <c r="E40" i="12"/>
  <c r="F40" i="12"/>
  <c r="D40" i="12"/>
  <c r="P40" i="12" s="1"/>
  <c r="J40" i="12"/>
  <c r="C41" i="12"/>
  <c r="A47" i="16" l="1"/>
  <c r="L46" i="16"/>
  <c r="F46" i="16" s="1"/>
  <c r="I46" i="16"/>
  <c r="C46" i="16" s="1"/>
  <c r="H46" i="16"/>
  <c r="B46" i="16" s="1"/>
  <c r="G46" i="16"/>
  <c r="J46" i="16"/>
  <c r="D46" i="16" s="1"/>
  <c r="K46" i="16"/>
  <c r="E46" i="16" s="1"/>
  <c r="K46" i="15"/>
  <c r="E46" i="15" s="1"/>
  <c r="L46" i="15"/>
  <c r="F46" i="15" s="1"/>
  <c r="H46" i="15"/>
  <c r="B46" i="15" s="1"/>
  <c r="I46" i="15"/>
  <c r="C46" i="15" s="1"/>
  <c r="J46" i="15"/>
  <c r="D46" i="15" s="1"/>
  <c r="G46" i="15"/>
  <c r="A47" i="15"/>
  <c r="I46" i="14"/>
  <c r="C46" i="14" s="1"/>
  <c r="J46" i="14"/>
  <c r="D46" i="14" s="1"/>
  <c r="K46" i="14"/>
  <c r="E46" i="14" s="1"/>
  <c r="L46" i="14"/>
  <c r="F46" i="14" s="1"/>
  <c r="H46" i="14"/>
  <c r="B46" i="14" s="1"/>
  <c r="G46" i="14"/>
  <c r="A47" i="14"/>
  <c r="AJ41" i="13"/>
  <c r="AK40" i="13"/>
  <c r="AL40" i="13" s="1"/>
  <c r="AM40" i="13" s="1"/>
  <c r="AG51" i="13"/>
  <c r="AH50" i="13"/>
  <c r="L40" i="12"/>
  <c r="F40" i="11"/>
  <c r="E40" i="11"/>
  <c r="G40" i="11"/>
  <c r="I40" i="11"/>
  <c r="H40" i="11"/>
  <c r="J40" i="11"/>
  <c r="K40" i="11"/>
  <c r="M40" i="11"/>
  <c r="L40" i="11"/>
  <c r="O40" i="11"/>
  <c r="N40" i="11"/>
  <c r="Q40" i="11"/>
  <c r="P40" i="11"/>
  <c r="R40" i="11"/>
  <c r="S40" i="11"/>
  <c r="U40" i="11"/>
  <c r="T40" i="11"/>
  <c r="V40" i="11"/>
  <c r="W40" i="11"/>
  <c r="X40" i="11"/>
  <c r="T40" i="12"/>
  <c r="H40" i="12"/>
  <c r="B42" i="8"/>
  <c r="C40" i="8"/>
  <c r="A41" i="8"/>
  <c r="B41" i="8"/>
  <c r="X40" i="12"/>
  <c r="V40" i="12"/>
  <c r="U40" i="12"/>
  <c r="W40" i="12"/>
  <c r="O40" i="12"/>
  <c r="G40" i="12"/>
  <c r="I40" i="12"/>
  <c r="S40" i="12"/>
  <c r="Q40" i="12"/>
  <c r="M40" i="12"/>
  <c r="K40" i="12"/>
  <c r="N40" i="12"/>
  <c r="E41" i="12"/>
  <c r="V41" i="12"/>
  <c r="C42" i="12"/>
  <c r="F41" i="12"/>
  <c r="D41" i="12"/>
  <c r="T41" i="12" s="1"/>
  <c r="J41" i="12"/>
  <c r="P41" i="12"/>
  <c r="C42" i="11"/>
  <c r="D41" i="11"/>
  <c r="I47" i="16" l="1"/>
  <c r="C47" i="16" s="1"/>
  <c r="H47" i="16"/>
  <c r="B47" i="16" s="1"/>
  <c r="G47" i="16"/>
  <c r="A48" i="16"/>
  <c r="J47" i="16"/>
  <c r="D47" i="16" s="1"/>
  <c r="K47" i="16"/>
  <c r="E47" i="16" s="1"/>
  <c r="L47" i="16"/>
  <c r="F47" i="16" s="1"/>
  <c r="L47" i="15"/>
  <c r="F47" i="15" s="1"/>
  <c r="H47" i="15"/>
  <c r="B47" i="15" s="1"/>
  <c r="I47" i="15"/>
  <c r="C47" i="15" s="1"/>
  <c r="K47" i="15"/>
  <c r="E47" i="15" s="1"/>
  <c r="G47" i="15"/>
  <c r="J47" i="15"/>
  <c r="D47" i="15" s="1"/>
  <c r="A48" i="15"/>
  <c r="L47" i="14"/>
  <c r="F47" i="14" s="1"/>
  <c r="H47" i="14"/>
  <c r="B47" i="14" s="1"/>
  <c r="I47" i="14"/>
  <c r="C47" i="14" s="1"/>
  <c r="J47" i="14"/>
  <c r="D47" i="14" s="1"/>
  <c r="K47" i="14"/>
  <c r="E47" i="14" s="1"/>
  <c r="A48" i="14"/>
  <c r="G47" i="14"/>
  <c r="AJ42" i="13"/>
  <c r="AK41" i="13"/>
  <c r="AL41" i="13" s="1"/>
  <c r="AM41" i="13" s="1"/>
  <c r="AG52" i="13"/>
  <c r="AH51" i="13"/>
  <c r="E42" i="12"/>
  <c r="D42" i="12"/>
  <c r="L42" i="12" s="1"/>
  <c r="R42" i="12"/>
  <c r="P42" i="12"/>
  <c r="T42" i="12"/>
  <c r="F42" i="12"/>
  <c r="C43" i="12"/>
  <c r="U41" i="12"/>
  <c r="S41" i="12"/>
  <c r="G41" i="12"/>
  <c r="W41" i="12"/>
  <c r="Q41" i="12"/>
  <c r="I41" i="12"/>
  <c r="O41" i="12"/>
  <c r="M41" i="12"/>
  <c r="K41" i="12"/>
  <c r="A42" i="8"/>
  <c r="L41" i="12"/>
  <c r="C42" i="8"/>
  <c r="R41" i="12"/>
  <c r="N41" i="12"/>
  <c r="H41" i="12"/>
  <c r="X41" i="12"/>
  <c r="D42" i="8"/>
  <c r="F41" i="11"/>
  <c r="E41" i="11"/>
  <c r="G41" i="11"/>
  <c r="I41" i="11"/>
  <c r="H41" i="11"/>
  <c r="J41" i="11"/>
  <c r="K41" i="11"/>
  <c r="L41" i="11"/>
  <c r="M41" i="11"/>
  <c r="O41" i="11"/>
  <c r="N41" i="11"/>
  <c r="Q41" i="11"/>
  <c r="P41" i="11"/>
  <c r="R41" i="11"/>
  <c r="S41" i="11"/>
  <c r="U41" i="11"/>
  <c r="T41" i="11"/>
  <c r="V41" i="11"/>
  <c r="W41" i="11"/>
  <c r="X41" i="11"/>
  <c r="C43" i="11"/>
  <c r="D42" i="11"/>
  <c r="C41" i="8"/>
  <c r="A49" i="16" l="1"/>
  <c r="L48" i="16"/>
  <c r="F48" i="16" s="1"/>
  <c r="G48" i="16"/>
  <c r="K48" i="16"/>
  <c r="E48" i="16" s="1"/>
  <c r="H48" i="16"/>
  <c r="B48" i="16" s="1"/>
  <c r="J48" i="16"/>
  <c r="D48" i="16" s="1"/>
  <c r="I48" i="16"/>
  <c r="C48" i="16" s="1"/>
  <c r="I48" i="15"/>
  <c r="C48" i="15" s="1"/>
  <c r="J48" i="15"/>
  <c r="D48" i="15" s="1"/>
  <c r="H48" i="15"/>
  <c r="B48" i="15" s="1"/>
  <c r="K48" i="15"/>
  <c r="E48" i="15" s="1"/>
  <c r="L48" i="15"/>
  <c r="F48" i="15" s="1"/>
  <c r="G48" i="15"/>
  <c r="A49" i="15"/>
  <c r="A49" i="14"/>
  <c r="I48" i="14"/>
  <c r="C48" i="14" s="1"/>
  <c r="J48" i="14"/>
  <c r="D48" i="14" s="1"/>
  <c r="L48" i="14"/>
  <c r="F48" i="14" s="1"/>
  <c r="H48" i="14"/>
  <c r="B48" i="14" s="1"/>
  <c r="K48" i="14"/>
  <c r="E48" i="14" s="1"/>
  <c r="G48" i="14"/>
  <c r="AK42" i="13"/>
  <c r="AL42" i="13" s="1"/>
  <c r="AM42" i="13" s="1"/>
  <c r="AJ43" i="13"/>
  <c r="AG53" i="13"/>
  <c r="AH52" i="13"/>
  <c r="A43" i="8"/>
  <c r="D43" i="8"/>
  <c r="F42" i="11"/>
  <c r="E42" i="11"/>
  <c r="G42" i="11"/>
  <c r="I42" i="11"/>
  <c r="H42" i="11"/>
  <c r="K42" i="11"/>
  <c r="J42" i="11"/>
  <c r="L42" i="11"/>
  <c r="M42" i="11"/>
  <c r="N42" i="11"/>
  <c r="O42" i="11"/>
  <c r="P42" i="11"/>
  <c r="Q42" i="11"/>
  <c r="R42" i="11"/>
  <c r="S42" i="11"/>
  <c r="U42" i="11"/>
  <c r="T42" i="11"/>
  <c r="W42" i="11"/>
  <c r="V42" i="11"/>
  <c r="X42" i="11"/>
  <c r="D43" i="11"/>
  <c r="C44" i="11"/>
  <c r="J42" i="12"/>
  <c r="V42" i="12"/>
  <c r="D44" i="8"/>
  <c r="B43" i="8"/>
  <c r="N42" i="12"/>
  <c r="X42" i="12"/>
  <c r="F43" i="12"/>
  <c r="E43" i="12"/>
  <c r="D43" i="12"/>
  <c r="T43" i="12" s="1"/>
  <c r="R43" i="12"/>
  <c r="P43" i="12"/>
  <c r="C44" i="12"/>
  <c r="M42" i="12"/>
  <c r="U42" i="12"/>
  <c r="S42" i="12"/>
  <c r="Q42" i="12"/>
  <c r="W42" i="12"/>
  <c r="G42" i="12"/>
  <c r="I42" i="12"/>
  <c r="O42" i="12"/>
  <c r="K42" i="12"/>
  <c r="H42" i="12"/>
  <c r="I49" i="16" l="1"/>
  <c r="C49" i="16" s="1"/>
  <c r="H49" i="16"/>
  <c r="B49" i="16" s="1"/>
  <c r="A50" i="16"/>
  <c r="L49" i="16"/>
  <c r="F49" i="16" s="1"/>
  <c r="K49" i="16"/>
  <c r="E49" i="16" s="1"/>
  <c r="J49" i="16"/>
  <c r="D49" i="16" s="1"/>
  <c r="G49" i="16"/>
  <c r="L49" i="15"/>
  <c r="F49" i="15" s="1"/>
  <c r="G49" i="15"/>
  <c r="H49" i="15"/>
  <c r="B49" i="15" s="1"/>
  <c r="I49" i="15"/>
  <c r="C49" i="15" s="1"/>
  <c r="J49" i="15"/>
  <c r="D49" i="15" s="1"/>
  <c r="K49" i="15"/>
  <c r="E49" i="15" s="1"/>
  <c r="A50" i="15"/>
  <c r="A50" i="14"/>
  <c r="J49" i="14"/>
  <c r="D49" i="14" s="1"/>
  <c r="L49" i="14"/>
  <c r="F49" i="14" s="1"/>
  <c r="H49" i="14"/>
  <c r="B49" i="14" s="1"/>
  <c r="I49" i="14"/>
  <c r="C49" i="14" s="1"/>
  <c r="K49" i="14"/>
  <c r="E49" i="14" s="1"/>
  <c r="G49" i="14"/>
  <c r="AK43" i="13"/>
  <c r="AL43" i="13" s="1"/>
  <c r="AM43" i="13" s="1"/>
  <c r="AJ44" i="13"/>
  <c r="AG54" i="13"/>
  <c r="AH53" i="13"/>
  <c r="E44" i="12"/>
  <c r="D44" i="12"/>
  <c r="H44" i="12" s="1"/>
  <c r="T44" i="12"/>
  <c r="C45" i="12"/>
  <c r="F44" i="12"/>
  <c r="E43" i="11"/>
  <c r="F43" i="11"/>
  <c r="G43" i="11"/>
  <c r="H43" i="11"/>
  <c r="I43" i="11"/>
  <c r="K43" i="11"/>
  <c r="J43" i="11"/>
  <c r="L43" i="11"/>
  <c r="M43" i="11"/>
  <c r="O43" i="11"/>
  <c r="N43" i="11"/>
  <c r="P43" i="11"/>
  <c r="Q43" i="11"/>
  <c r="R43" i="11"/>
  <c r="S43" i="11"/>
  <c r="T43" i="11"/>
  <c r="U43" i="11"/>
  <c r="V43" i="11"/>
  <c r="W43" i="11"/>
  <c r="X43" i="11"/>
  <c r="C44" i="8"/>
  <c r="C43" i="8"/>
  <c r="L43" i="12"/>
  <c r="X43" i="12"/>
  <c r="A44" i="8"/>
  <c r="B45" i="8" s="1"/>
  <c r="B44" i="8"/>
  <c r="J43" i="12"/>
  <c r="N43" i="12"/>
  <c r="V43" i="12"/>
  <c r="D45" i="8"/>
  <c r="H43" i="12"/>
  <c r="W43" i="12"/>
  <c r="Q43" i="12"/>
  <c r="U43" i="12"/>
  <c r="K43" i="12"/>
  <c r="M43" i="12"/>
  <c r="G43" i="12"/>
  <c r="I43" i="12"/>
  <c r="O43" i="12"/>
  <c r="S43" i="12"/>
  <c r="D44" i="11"/>
  <c r="C45" i="11"/>
  <c r="A51" i="16" l="1"/>
  <c r="L50" i="16"/>
  <c r="F50" i="16" s="1"/>
  <c r="K50" i="16"/>
  <c r="E50" i="16" s="1"/>
  <c r="J50" i="16"/>
  <c r="D50" i="16" s="1"/>
  <c r="I50" i="16"/>
  <c r="C50" i="16" s="1"/>
  <c r="H50" i="16"/>
  <c r="B50" i="16" s="1"/>
  <c r="G50" i="16"/>
  <c r="H50" i="15"/>
  <c r="B50" i="15" s="1"/>
  <c r="I50" i="15"/>
  <c r="C50" i="15" s="1"/>
  <c r="J50" i="15"/>
  <c r="D50" i="15" s="1"/>
  <c r="G50" i="15"/>
  <c r="K50" i="15"/>
  <c r="E50" i="15" s="1"/>
  <c r="L50" i="15"/>
  <c r="F50" i="15" s="1"/>
  <c r="A51" i="15"/>
  <c r="A51" i="14"/>
  <c r="H50" i="14"/>
  <c r="B50" i="14" s="1"/>
  <c r="I50" i="14"/>
  <c r="C50" i="14" s="1"/>
  <c r="J50" i="14"/>
  <c r="D50" i="14" s="1"/>
  <c r="K50" i="14"/>
  <c r="E50" i="14" s="1"/>
  <c r="L50" i="14"/>
  <c r="F50" i="14" s="1"/>
  <c r="G50" i="14"/>
  <c r="AJ45" i="13"/>
  <c r="AK44" i="13"/>
  <c r="AL44" i="13" s="1"/>
  <c r="AM44" i="13" s="1"/>
  <c r="AH54" i="13"/>
  <c r="AG55" i="13"/>
  <c r="L44" i="12"/>
  <c r="N44" i="12"/>
  <c r="D45" i="11"/>
  <c r="C46" i="11"/>
  <c r="B46" i="8"/>
  <c r="C45" i="8"/>
  <c r="E45" i="12"/>
  <c r="F45" i="12"/>
  <c r="C46" i="12"/>
  <c r="X45" i="12"/>
  <c r="V45" i="12"/>
  <c r="P45" i="12"/>
  <c r="D45" i="12"/>
  <c r="R45" i="12" s="1"/>
  <c r="N45" i="12"/>
  <c r="L45" i="12"/>
  <c r="V44" i="12"/>
  <c r="R44" i="12"/>
  <c r="J44" i="12"/>
  <c r="X44" i="12"/>
  <c r="P44" i="12"/>
  <c r="E44" i="11"/>
  <c r="F44" i="11"/>
  <c r="G44" i="11"/>
  <c r="H44" i="11"/>
  <c r="I44" i="11"/>
  <c r="K44" i="11"/>
  <c r="J44" i="11"/>
  <c r="M44" i="11"/>
  <c r="L44" i="11"/>
  <c r="N44" i="11"/>
  <c r="O44" i="11"/>
  <c r="Q44" i="11"/>
  <c r="P44" i="11"/>
  <c r="R44" i="11"/>
  <c r="S44" i="11"/>
  <c r="U44" i="11"/>
  <c r="T44" i="11"/>
  <c r="V44" i="11"/>
  <c r="W44" i="11"/>
  <c r="X44" i="11"/>
  <c r="A45" i="8"/>
  <c r="Q44" i="12"/>
  <c r="K44" i="12"/>
  <c r="W44" i="12"/>
  <c r="M44" i="12"/>
  <c r="I44" i="12"/>
  <c r="G44" i="12"/>
  <c r="O44" i="12"/>
  <c r="U44" i="12"/>
  <c r="S44" i="12"/>
  <c r="I51" i="16" l="1"/>
  <c r="C51" i="16" s="1"/>
  <c r="H51" i="16"/>
  <c r="B51" i="16" s="1"/>
  <c r="A52" i="16"/>
  <c r="L51" i="16"/>
  <c r="F51" i="16" s="1"/>
  <c r="K51" i="16"/>
  <c r="E51" i="16" s="1"/>
  <c r="J51" i="16"/>
  <c r="D51" i="16" s="1"/>
  <c r="G51" i="16"/>
  <c r="J51" i="15"/>
  <c r="D51" i="15" s="1"/>
  <c r="K51" i="15"/>
  <c r="E51" i="15" s="1"/>
  <c r="H51" i="15"/>
  <c r="B51" i="15" s="1"/>
  <c r="I51" i="15"/>
  <c r="C51" i="15" s="1"/>
  <c r="L51" i="15"/>
  <c r="F51" i="15" s="1"/>
  <c r="G51" i="15"/>
  <c r="A52" i="15"/>
  <c r="A52" i="14"/>
  <c r="H51" i="14"/>
  <c r="B51" i="14" s="1"/>
  <c r="J51" i="14"/>
  <c r="D51" i="14" s="1"/>
  <c r="K51" i="14"/>
  <c r="E51" i="14" s="1"/>
  <c r="I51" i="14"/>
  <c r="C51" i="14" s="1"/>
  <c r="L51" i="14"/>
  <c r="F51" i="14" s="1"/>
  <c r="G51" i="14"/>
  <c r="AK45" i="13"/>
  <c r="AL45" i="13" s="1"/>
  <c r="AM45" i="13" s="1"/>
  <c r="AJ46" i="13"/>
  <c r="AH55" i="13"/>
  <c r="AG56" i="13"/>
  <c r="D46" i="11"/>
  <c r="C47" i="11"/>
  <c r="E45" i="11"/>
  <c r="F45" i="11"/>
  <c r="G45" i="11"/>
  <c r="I45" i="11"/>
  <c r="H45" i="11"/>
  <c r="K45" i="11"/>
  <c r="J45" i="11"/>
  <c r="L45" i="11"/>
  <c r="M45" i="11"/>
  <c r="N45" i="11"/>
  <c r="O45" i="11"/>
  <c r="Q45" i="11"/>
  <c r="P45" i="11"/>
  <c r="S45" i="11"/>
  <c r="R45" i="11"/>
  <c r="T45" i="11"/>
  <c r="U45" i="11"/>
  <c r="W45" i="11"/>
  <c r="V45" i="11"/>
  <c r="X45" i="11"/>
  <c r="F46" i="12"/>
  <c r="D46" i="12"/>
  <c r="T46" i="12" s="1"/>
  <c r="E46" i="12"/>
  <c r="X46" i="12"/>
  <c r="V46" i="12"/>
  <c r="L46" i="12"/>
  <c r="N46" i="12"/>
  <c r="C47" i="12"/>
  <c r="J45" i="12"/>
  <c r="T45" i="12"/>
  <c r="K45" i="12"/>
  <c r="Q45" i="12"/>
  <c r="M45" i="12"/>
  <c r="I45" i="12"/>
  <c r="G45" i="12"/>
  <c r="U45" i="12"/>
  <c r="S45" i="12"/>
  <c r="W45" i="12"/>
  <c r="O45" i="12"/>
  <c r="C46" i="8"/>
  <c r="H45" i="12"/>
  <c r="A46" i="8"/>
  <c r="D46" i="8"/>
  <c r="A53" i="16" l="1"/>
  <c r="L52" i="16"/>
  <c r="F52" i="16" s="1"/>
  <c r="K52" i="16"/>
  <c r="E52" i="16" s="1"/>
  <c r="J52" i="16"/>
  <c r="D52" i="16" s="1"/>
  <c r="I52" i="16"/>
  <c r="C52" i="16" s="1"/>
  <c r="H52" i="16"/>
  <c r="B52" i="16" s="1"/>
  <c r="G52" i="16"/>
  <c r="I52" i="15"/>
  <c r="C52" i="15" s="1"/>
  <c r="J52" i="15"/>
  <c r="D52" i="15" s="1"/>
  <c r="K52" i="15"/>
  <c r="E52" i="15" s="1"/>
  <c r="L52" i="15"/>
  <c r="F52" i="15" s="1"/>
  <c r="G52" i="15"/>
  <c r="H52" i="15"/>
  <c r="B52" i="15" s="1"/>
  <c r="A53" i="15"/>
  <c r="A53" i="14"/>
  <c r="K52" i="14"/>
  <c r="E52" i="14" s="1"/>
  <c r="H52" i="14"/>
  <c r="B52" i="14" s="1"/>
  <c r="I52" i="14"/>
  <c r="C52" i="14" s="1"/>
  <c r="J52" i="14"/>
  <c r="D52" i="14" s="1"/>
  <c r="L52" i="14"/>
  <c r="F52" i="14" s="1"/>
  <c r="G52" i="14"/>
  <c r="AJ47" i="13"/>
  <c r="AK46" i="13"/>
  <c r="AL46" i="13" s="1"/>
  <c r="AM46" i="13" s="1"/>
  <c r="AG57" i="13"/>
  <c r="AH56" i="13"/>
  <c r="H47" i="12"/>
  <c r="E47" i="12"/>
  <c r="R47" i="12"/>
  <c r="V47" i="12"/>
  <c r="F47" i="12"/>
  <c r="D47" i="12"/>
  <c r="P47" i="12" s="1"/>
  <c r="C48" i="12"/>
  <c r="P46" i="12"/>
  <c r="H46" i="12"/>
  <c r="C48" i="11"/>
  <c r="D47" i="11"/>
  <c r="W46" i="12"/>
  <c r="M46" i="12"/>
  <c r="K46" i="12"/>
  <c r="I46" i="12"/>
  <c r="U46" i="12"/>
  <c r="S46" i="12"/>
  <c r="O46" i="12"/>
  <c r="G46" i="12"/>
  <c r="Q46" i="12"/>
  <c r="A47" i="8"/>
  <c r="B47" i="8"/>
  <c r="D47" i="8"/>
  <c r="R46" i="12"/>
  <c r="J46" i="12"/>
  <c r="F46" i="11"/>
  <c r="E46" i="11"/>
  <c r="G46" i="11"/>
  <c r="I46" i="11"/>
  <c r="H46" i="11"/>
  <c r="J46" i="11"/>
  <c r="K46" i="11"/>
  <c r="M46" i="11"/>
  <c r="L46" i="11"/>
  <c r="N46" i="11"/>
  <c r="O46" i="11"/>
  <c r="Q46" i="11"/>
  <c r="P46" i="11"/>
  <c r="R46" i="11"/>
  <c r="S46" i="11"/>
  <c r="T46" i="11"/>
  <c r="U46" i="11"/>
  <c r="V46" i="11"/>
  <c r="W46" i="11"/>
  <c r="X46" i="11"/>
  <c r="I53" i="16" l="1"/>
  <c r="C53" i="16" s="1"/>
  <c r="H53" i="16"/>
  <c r="B53" i="16" s="1"/>
  <c r="K53" i="16"/>
  <c r="E53" i="16" s="1"/>
  <c r="J53" i="16"/>
  <c r="D53" i="16" s="1"/>
  <c r="G53" i="16"/>
  <c r="L53" i="16"/>
  <c r="F53" i="16" s="1"/>
  <c r="A54" i="16"/>
  <c r="H53" i="15"/>
  <c r="B53" i="15" s="1"/>
  <c r="I53" i="15"/>
  <c r="C53" i="15" s="1"/>
  <c r="J53" i="15"/>
  <c r="D53" i="15" s="1"/>
  <c r="K53" i="15"/>
  <c r="E53" i="15" s="1"/>
  <c r="G53" i="15"/>
  <c r="L53" i="15"/>
  <c r="F53" i="15" s="1"/>
  <c r="A54" i="15"/>
  <c r="A54" i="14"/>
  <c r="H53" i="14"/>
  <c r="B53" i="14" s="1"/>
  <c r="I53" i="14"/>
  <c r="C53" i="14" s="1"/>
  <c r="L53" i="14"/>
  <c r="F53" i="14" s="1"/>
  <c r="J53" i="14"/>
  <c r="D53" i="14" s="1"/>
  <c r="K53" i="14"/>
  <c r="E53" i="14" s="1"/>
  <c r="G53" i="14"/>
  <c r="AK47" i="13"/>
  <c r="AL47" i="13" s="1"/>
  <c r="AM47" i="13" s="1"/>
  <c r="AJ48" i="13"/>
  <c r="AG58" i="13"/>
  <c r="AH57" i="13"/>
  <c r="O47" i="12"/>
  <c r="U47" i="12"/>
  <c r="S47" i="12"/>
  <c r="G47" i="12"/>
  <c r="K47" i="12"/>
  <c r="M47" i="12"/>
  <c r="I47" i="12"/>
  <c r="W47" i="12"/>
  <c r="Q47" i="12"/>
  <c r="C47" i="8"/>
  <c r="E48" i="12"/>
  <c r="F48" i="12"/>
  <c r="D48" i="12"/>
  <c r="N48" i="12" s="1"/>
  <c r="C49" i="12"/>
  <c r="A48" i="8"/>
  <c r="B48" i="8"/>
  <c r="X47" i="12"/>
  <c r="E47" i="11"/>
  <c r="F47" i="11"/>
  <c r="G47" i="11"/>
  <c r="H47" i="11"/>
  <c r="I47" i="11"/>
  <c r="K47" i="11"/>
  <c r="J47" i="11"/>
  <c r="L47" i="11"/>
  <c r="M47" i="11"/>
  <c r="N47" i="11"/>
  <c r="O47" i="11"/>
  <c r="P47" i="11"/>
  <c r="Q47" i="11"/>
  <c r="S47" i="11"/>
  <c r="R47" i="11"/>
  <c r="T47" i="11"/>
  <c r="U47" i="11"/>
  <c r="V47" i="11"/>
  <c r="W47" i="11"/>
  <c r="X47" i="11"/>
  <c r="T47" i="12"/>
  <c r="N47" i="12"/>
  <c r="J47" i="12"/>
  <c r="L47" i="12"/>
  <c r="C49" i="11"/>
  <c r="D48" i="11"/>
  <c r="D48" i="8"/>
  <c r="A55" i="16" l="1"/>
  <c r="L54" i="16"/>
  <c r="F54" i="16" s="1"/>
  <c r="I54" i="16"/>
  <c r="C54" i="16" s="1"/>
  <c r="H54" i="16"/>
  <c r="B54" i="16" s="1"/>
  <c r="G54" i="16"/>
  <c r="J54" i="16"/>
  <c r="D54" i="16" s="1"/>
  <c r="K54" i="16"/>
  <c r="E54" i="16" s="1"/>
  <c r="K54" i="15"/>
  <c r="E54" i="15" s="1"/>
  <c r="L54" i="15"/>
  <c r="F54" i="15" s="1"/>
  <c r="I54" i="15"/>
  <c r="C54" i="15" s="1"/>
  <c r="J54" i="15"/>
  <c r="D54" i="15" s="1"/>
  <c r="G54" i="15"/>
  <c r="H54" i="15"/>
  <c r="B54" i="15" s="1"/>
  <c r="A55" i="15"/>
  <c r="A55" i="14"/>
  <c r="I54" i="14"/>
  <c r="C54" i="14" s="1"/>
  <c r="K54" i="14"/>
  <c r="E54" i="14" s="1"/>
  <c r="L54" i="14"/>
  <c r="F54" i="14" s="1"/>
  <c r="H54" i="14"/>
  <c r="B54" i="14" s="1"/>
  <c r="J54" i="14"/>
  <c r="D54" i="14" s="1"/>
  <c r="G54" i="14"/>
  <c r="AJ49" i="13"/>
  <c r="AK48" i="13"/>
  <c r="AL48" i="13" s="1"/>
  <c r="AM48" i="13" s="1"/>
  <c r="AG59" i="13"/>
  <c r="AH58" i="13"/>
  <c r="F48" i="11"/>
  <c r="E48" i="11"/>
  <c r="G48" i="11"/>
  <c r="I48" i="11"/>
  <c r="H48" i="11"/>
  <c r="J48" i="11"/>
  <c r="K48" i="11"/>
  <c r="M48" i="11"/>
  <c r="L48" i="11"/>
  <c r="O48" i="11"/>
  <c r="N48" i="11"/>
  <c r="P48" i="11"/>
  <c r="Q48" i="11"/>
  <c r="S48" i="11"/>
  <c r="R48" i="11"/>
  <c r="T48" i="11"/>
  <c r="U48" i="11"/>
  <c r="V48" i="11"/>
  <c r="W48" i="11"/>
  <c r="X48" i="11"/>
  <c r="P48" i="12"/>
  <c r="C50" i="11"/>
  <c r="D49" i="11"/>
  <c r="H48" i="12"/>
  <c r="A49" i="8"/>
  <c r="T48" i="12"/>
  <c r="U48" i="12"/>
  <c r="O48" i="12"/>
  <c r="G48" i="12"/>
  <c r="S48" i="12"/>
  <c r="W48" i="12"/>
  <c r="K48" i="12"/>
  <c r="M48" i="12"/>
  <c r="Q48" i="12"/>
  <c r="I48" i="12"/>
  <c r="J48" i="12"/>
  <c r="B49" i="8"/>
  <c r="V48" i="12"/>
  <c r="L48" i="12"/>
  <c r="R48" i="12"/>
  <c r="X48" i="12"/>
  <c r="C48" i="8"/>
  <c r="D50" i="8"/>
  <c r="C50" i="12"/>
  <c r="F49" i="12"/>
  <c r="D49" i="12"/>
  <c r="T49" i="12" s="1"/>
  <c r="E49" i="12"/>
  <c r="D49" i="8"/>
  <c r="I55" i="16" l="1"/>
  <c r="C55" i="16" s="1"/>
  <c r="H55" i="16"/>
  <c r="B55" i="16" s="1"/>
  <c r="G55" i="16"/>
  <c r="K55" i="16"/>
  <c r="E55" i="16" s="1"/>
  <c r="J55" i="16"/>
  <c r="D55" i="16" s="1"/>
  <c r="L55" i="16"/>
  <c r="F55" i="16" s="1"/>
  <c r="A56" i="16"/>
  <c r="H55" i="15"/>
  <c r="B55" i="15" s="1"/>
  <c r="I55" i="15"/>
  <c r="C55" i="15" s="1"/>
  <c r="J55" i="15"/>
  <c r="D55" i="15" s="1"/>
  <c r="K55" i="15"/>
  <c r="E55" i="15" s="1"/>
  <c r="G55" i="15"/>
  <c r="L55" i="15"/>
  <c r="F55" i="15" s="1"/>
  <c r="A56" i="15"/>
  <c r="A56" i="14"/>
  <c r="L55" i="14"/>
  <c r="F55" i="14" s="1"/>
  <c r="H55" i="14"/>
  <c r="B55" i="14" s="1"/>
  <c r="I55" i="14"/>
  <c r="C55" i="14" s="1"/>
  <c r="J55" i="14"/>
  <c r="D55" i="14" s="1"/>
  <c r="K55" i="14"/>
  <c r="E55" i="14" s="1"/>
  <c r="G55" i="14"/>
  <c r="AK49" i="13"/>
  <c r="AL49" i="13" s="1"/>
  <c r="AM49" i="13" s="1"/>
  <c r="AJ50" i="13"/>
  <c r="AG60" i="13"/>
  <c r="AH59" i="13"/>
  <c r="F49" i="11"/>
  <c r="E49" i="11"/>
  <c r="G49" i="11"/>
  <c r="H49" i="11"/>
  <c r="I49" i="11"/>
  <c r="J49" i="11"/>
  <c r="K49" i="11"/>
  <c r="L49" i="11"/>
  <c r="M49" i="11"/>
  <c r="O49" i="11"/>
  <c r="N49" i="11"/>
  <c r="Q49" i="11"/>
  <c r="P49" i="11"/>
  <c r="S49" i="11"/>
  <c r="R49" i="11"/>
  <c r="U49" i="11"/>
  <c r="T49" i="11"/>
  <c r="W49" i="11"/>
  <c r="V49" i="11"/>
  <c r="X49" i="11"/>
  <c r="L49" i="12"/>
  <c r="C51" i="11"/>
  <c r="D50" i="11"/>
  <c r="A50" i="8"/>
  <c r="P49" i="12"/>
  <c r="R49" i="12"/>
  <c r="V49" i="12"/>
  <c r="N49" i="12"/>
  <c r="W49" i="12"/>
  <c r="S49" i="12"/>
  <c r="O49" i="12"/>
  <c r="U49" i="12"/>
  <c r="G49" i="12"/>
  <c r="Q49" i="12"/>
  <c r="K49" i="12"/>
  <c r="M49" i="12"/>
  <c r="I49" i="12"/>
  <c r="C49" i="8"/>
  <c r="X49" i="12"/>
  <c r="H49" i="12"/>
  <c r="L50" i="12"/>
  <c r="V50" i="12"/>
  <c r="T50" i="12"/>
  <c r="D50" i="12"/>
  <c r="R50" i="12" s="1"/>
  <c r="X50" i="12"/>
  <c r="E50" i="12"/>
  <c r="F50" i="12"/>
  <c r="C51" i="12"/>
  <c r="J50" i="12"/>
  <c r="P50" i="12"/>
  <c r="H50" i="12"/>
  <c r="J49" i="12"/>
  <c r="B50" i="8"/>
  <c r="A57" i="16" l="1"/>
  <c r="L56" i="16"/>
  <c r="F56" i="16" s="1"/>
  <c r="K56" i="16"/>
  <c r="E56" i="16" s="1"/>
  <c r="J56" i="16"/>
  <c r="D56" i="16" s="1"/>
  <c r="I56" i="16"/>
  <c r="C56" i="16" s="1"/>
  <c r="H56" i="16"/>
  <c r="B56" i="16" s="1"/>
  <c r="G56" i="16"/>
  <c r="I56" i="15"/>
  <c r="C56" i="15" s="1"/>
  <c r="J56" i="15"/>
  <c r="D56" i="15" s="1"/>
  <c r="K56" i="15"/>
  <c r="E56" i="15" s="1"/>
  <c r="L56" i="15"/>
  <c r="F56" i="15" s="1"/>
  <c r="H56" i="15"/>
  <c r="B56" i="15" s="1"/>
  <c r="G56" i="15"/>
  <c r="A57" i="15"/>
  <c r="A57" i="14"/>
  <c r="I56" i="14"/>
  <c r="C56" i="14" s="1"/>
  <c r="J56" i="14"/>
  <c r="D56" i="14" s="1"/>
  <c r="K56" i="14"/>
  <c r="E56" i="14" s="1"/>
  <c r="L56" i="14"/>
  <c r="F56" i="14" s="1"/>
  <c r="H56" i="14"/>
  <c r="B56" i="14" s="1"/>
  <c r="G56" i="14"/>
  <c r="AK50" i="13"/>
  <c r="AL50" i="13" s="1"/>
  <c r="AM50" i="13" s="1"/>
  <c r="AJ51" i="13"/>
  <c r="AG61" i="13"/>
  <c r="AH60" i="13"/>
  <c r="F51" i="12"/>
  <c r="E51" i="12"/>
  <c r="D51" i="12"/>
  <c r="J51" i="12" s="1"/>
  <c r="R51" i="12"/>
  <c r="C52" i="12"/>
  <c r="B52" i="8"/>
  <c r="C51" i="8"/>
  <c r="A51" i="8"/>
  <c r="D51" i="8"/>
  <c r="D51" i="11"/>
  <c r="C52" i="11"/>
  <c r="C50" i="8"/>
  <c r="U50" i="12"/>
  <c r="M50" i="12"/>
  <c r="W50" i="12"/>
  <c r="S50" i="12"/>
  <c r="O50" i="12"/>
  <c r="Q50" i="12"/>
  <c r="K50" i="12"/>
  <c r="I50" i="12"/>
  <c r="G50" i="12"/>
  <c r="F50" i="11"/>
  <c r="E50" i="11"/>
  <c r="G50" i="11"/>
  <c r="I50" i="11"/>
  <c r="H50" i="11"/>
  <c r="K50" i="11"/>
  <c r="J50" i="11"/>
  <c r="M50" i="11"/>
  <c r="L50" i="11"/>
  <c r="O50" i="11"/>
  <c r="N50" i="11"/>
  <c r="Q50" i="11"/>
  <c r="P50" i="11"/>
  <c r="R50" i="11"/>
  <c r="S50" i="11"/>
  <c r="U50" i="11"/>
  <c r="T50" i="11"/>
  <c r="V50" i="11"/>
  <c r="W50" i="11"/>
  <c r="X50" i="11"/>
  <c r="N50" i="12"/>
  <c r="B51" i="8"/>
  <c r="I57" i="16" l="1"/>
  <c r="C57" i="16" s="1"/>
  <c r="H57" i="16"/>
  <c r="B57" i="16" s="1"/>
  <c r="G57" i="16"/>
  <c r="A58" i="16"/>
  <c r="L57" i="16"/>
  <c r="F57" i="16" s="1"/>
  <c r="K57" i="16"/>
  <c r="E57" i="16" s="1"/>
  <c r="J57" i="16"/>
  <c r="D57" i="16" s="1"/>
  <c r="L57" i="15"/>
  <c r="F57" i="15" s="1"/>
  <c r="G57" i="15"/>
  <c r="H57" i="15"/>
  <c r="B57" i="15" s="1"/>
  <c r="I57" i="15"/>
  <c r="C57" i="15" s="1"/>
  <c r="J57" i="15"/>
  <c r="D57" i="15" s="1"/>
  <c r="K57" i="15"/>
  <c r="E57" i="15" s="1"/>
  <c r="A58" i="15"/>
  <c r="A58" i="14"/>
  <c r="J57" i="14"/>
  <c r="D57" i="14" s="1"/>
  <c r="L57" i="14"/>
  <c r="F57" i="14" s="1"/>
  <c r="H57" i="14"/>
  <c r="B57" i="14" s="1"/>
  <c r="I57" i="14"/>
  <c r="C57" i="14" s="1"/>
  <c r="K57" i="14"/>
  <c r="E57" i="14" s="1"/>
  <c r="G57" i="14"/>
  <c r="AK51" i="13"/>
  <c r="AL51" i="13" s="1"/>
  <c r="AM51" i="13" s="1"/>
  <c r="AJ52" i="13"/>
  <c r="AG62" i="13"/>
  <c r="AH61" i="13"/>
  <c r="L51" i="12"/>
  <c r="N51" i="12"/>
  <c r="B53" i="8"/>
  <c r="C52" i="8"/>
  <c r="D53" i="8"/>
  <c r="T51" i="12"/>
  <c r="U51" i="12"/>
  <c r="W51" i="12"/>
  <c r="Q51" i="12"/>
  <c r="S51" i="12"/>
  <c r="I51" i="12"/>
  <c r="M51" i="12"/>
  <c r="K51" i="12"/>
  <c r="O51" i="12"/>
  <c r="G51" i="12"/>
  <c r="P51" i="12"/>
  <c r="C53" i="11"/>
  <c r="D52" i="11"/>
  <c r="E52" i="12"/>
  <c r="F52" i="12"/>
  <c r="D52" i="12"/>
  <c r="H52" i="12" s="1"/>
  <c r="C53" i="12"/>
  <c r="V51" i="12"/>
  <c r="E51" i="11"/>
  <c r="F51" i="11"/>
  <c r="G51" i="11"/>
  <c r="H51" i="11"/>
  <c r="I51" i="11"/>
  <c r="K51" i="11"/>
  <c r="J51" i="11"/>
  <c r="L51" i="11"/>
  <c r="M51" i="11"/>
  <c r="N51" i="11"/>
  <c r="O51" i="11"/>
  <c r="Q51" i="11"/>
  <c r="P51" i="11"/>
  <c r="R51" i="11"/>
  <c r="S51" i="11"/>
  <c r="T51" i="11"/>
  <c r="U51" i="11"/>
  <c r="W51" i="11"/>
  <c r="V51" i="11"/>
  <c r="X51" i="11"/>
  <c r="H51" i="12"/>
  <c r="X51" i="12"/>
  <c r="A52" i="8"/>
  <c r="D52" i="8"/>
  <c r="A59" i="16" l="1"/>
  <c r="L58" i="16"/>
  <c r="F58" i="16" s="1"/>
  <c r="K58" i="16"/>
  <c r="E58" i="16" s="1"/>
  <c r="J58" i="16"/>
  <c r="D58" i="16" s="1"/>
  <c r="G58" i="16"/>
  <c r="H58" i="16"/>
  <c r="B58" i="16" s="1"/>
  <c r="I58" i="16"/>
  <c r="C58" i="16" s="1"/>
  <c r="H58" i="15"/>
  <c r="B58" i="15" s="1"/>
  <c r="K58" i="15"/>
  <c r="E58" i="15" s="1"/>
  <c r="L58" i="15"/>
  <c r="F58" i="15" s="1"/>
  <c r="G58" i="15"/>
  <c r="I58" i="15"/>
  <c r="C58" i="15" s="1"/>
  <c r="J58" i="15"/>
  <c r="D58" i="15" s="1"/>
  <c r="A59" i="15"/>
  <c r="A59" i="14"/>
  <c r="H58" i="14"/>
  <c r="B58" i="14" s="1"/>
  <c r="L58" i="14"/>
  <c r="F58" i="14" s="1"/>
  <c r="I58" i="14"/>
  <c r="C58" i="14" s="1"/>
  <c r="J58" i="14"/>
  <c r="D58" i="14" s="1"/>
  <c r="K58" i="14"/>
  <c r="E58" i="14" s="1"/>
  <c r="G58" i="14"/>
  <c r="AJ53" i="13"/>
  <c r="AK52" i="13"/>
  <c r="AL52" i="13" s="1"/>
  <c r="AM52" i="13" s="1"/>
  <c r="AG63" i="13"/>
  <c r="AH62" i="13"/>
  <c r="J52" i="12"/>
  <c r="P52" i="12"/>
  <c r="X52" i="12"/>
  <c r="V52" i="12"/>
  <c r="W52" i="12"/>
  <c r="Q52" i="12"/>
  <c r="U52" i="12"/>
  <c r="K52" i="12"/>
  <c r="I52" i="12"/>
  <c r="O52" i="12"/>
  <c r="S52" i="12"/>
  <c r="G52" i="12"/>
  <c r="M52" i="12"/>
  <c r="F52" i="11"/>
  <c r="E52" i="11"/>
  <c r="G52" i="11"/>
  <c r="I52" i="11"/>
  <c r="H52" i="11"/>
  <c r="K52" i="11"/>
  <c r="J52" i="11"/>
  <c r="M52" i="11"/>
  <c r="L52" i="11"/>
  <c r="N52" i="11"/>
  <c r="O52" i="11"/>
  <c r="Q52" i="11"/>
  <c r="P52" i="11"/>
  <c r="R52" i="11"/>
  <c r="S52" i="11"/>
  <c r="T52" i="11"/>
  <c r="U52" i="11"/>
  <c r="V52" i="11"/>
  <c r="W52" i="11"/>
  <c r="X52" i="11"/>
  <c r="N52" i="12"/>
  <c r="T52" i="12"/>
  <c r="R52" i="12"/>
  <c r="L52" i="12"/>
  <c r="D53" i="11"/>
  <c r="C54" i="11"/>
  <c r="A53" i="8"/>
  <c r="E53" i="12"/>
  <c r="J53" i="12"/>
  <c r="C54" i="12"/>
  <c r="D53" i="12"/>
  <c r="X53" i="12" s="1"/>
  <c r="H53" i="12"/>
  <c r="N53" i="12"/>
  <c r="V53" i="12"/>
  <c r="L53" i="12"/>
  <c r="F53" i="12"/>
  <c r="C53" i="8"/>
  <c r="I59" i="16" l="1"/>
  <c r="C59" i="16" s="1"/>
  <c r="H59" i="16"/>
  <c r="B59" i="16" s="1"/>
  <c r="G59" i="16"/>
  <c r="K59" i="16"/>
  <c r="E59" i="16" s="1"/>
  <c r="J59" i="16"/>
  <c r="D59" i="16" s="1"/>
  <c r="L59" i="16"/>
  <c r="F59" i="16" s="1"/>
  <c r="A60" i="16"/>
  <c r="J59" i="15"/>
  <c r="D59" i="15" s="1"/>
  <c r="K59" i="15"/>
  <c r="E59" i="15" s="1"/>
  <c r="H59" i="15"/>
  <c r="B59" i="15" s="1"/>
  <c r="I59" i="15"/>
  <c r="C59" i="15" s="1"/>
  <c r="L59" i="15"/>
  <c r="F59" i="15" s="1"/>
  <c r="G59" i="15"/>
  <c r="A60" i="15"/>
  <c r="A60" i="14"/>
  <c r="H59" i="14"/>
  <c r="B59" i="14" s="1"/>
  <c r="K59" i="14"/>
  <c r="E59" i="14" s="1"/>
  <c r="I59" i="14"/>
  <c r="C59" i="14" s="1"/>
  <c r="J59" i="14"/>
  <c r="D59" i="14" s="1"/>
  <c r="L59" i="14"/>
  <c r="F59" i="14" s="1"/>
  <c r="G59" i="14"/>
  <c r="AK53" i="13"/>
  <c r="AL53" i="13" s="1"/>
  <c r="AM53" i="13" s="1"/>
  <c r="AJ54" i="13"/>
  <c r="AG64" i="13"/>
  <c r="AH63" i="13"/>
  <c r="E53" i="11"/>
  <c r="F53" i="11"/>
  <c r="G53" i="11"/>
  <c r="H53" i="11"/>
  <c r="I53" i="11"/>
  <c r="K53" i="11"/>
  <c r="J53" i="11"/>
  <c r="M53" i="11"/>
  <c r="L53" i="11"/>
  <c r="O53" i="11"/>
  <c r="N53" i="11"/>
  <c r="Q53" i="11"/>
  <c r="P53" i="11"/>
  <c r="S53" i="11"/>
  <c r="R53" i="11"/>
  <c r="T53" i="11"/>
  <c r="U53" i="11"/>
  <c r="V53" i="11"/>
  <c r="W53" i="11"/>
  <c r="X53" i="11"/>
  <c r="F54" i="12"/>
  <c r="D54" i="12"/>
  <c r="V54" i="12" s="1"/>
  <c r="X54" i="12"/>
  <c r="E54" i="12"/>
  <c r="C55" i="12"/>
  <c r="N54" i="12"/>
  <c r="L54" i="12"/>
  <c r="K53" i="12"/>
  <c r="Q53" i="12"/>
  <c r="I53" i="12"/>
  <c r="W53" i="12"/>
  <c r="U53" i="12"/>
  <c r="M53" i="12"/>
  <c r="G53" i="12"/>
  <c r="O53" i="12"/>
  <c r="S53" i="12"/>
  <c r="A54" i="8"/>
  <c r="B54" i="8"/>
  <c r="T53" i="12"/>
  <c r="R53" i="12"/>
  <c r="D54" i="8"/>
  <c r="P53" i="12"/>
  <c r="D54" i="11"/>
  <c r="C55" i="11"/>
  <c r="A61" i="16" l="1"/>
  <c r="L60" i="16"/>
  <c r="F60" i="16" s="1"/>
  <c r="K60" i="16"/>
  <c r="E60" i="16" s="1"/>
  <c r="J60" i="16"/>
  <c r="D60" i="16" s="1"/>
  <c r="I60" i="16"/>
  <c r="C60" i="16" s="1"/>
  <c r="H60" i="16"/>
  <c r="B60" i="16" s="1"/>
  <c r="G60" i="16"/>
  <c r="K60" i="15"/>
  <c r="E60" i="15" s="1"/>
  <c r="L60" i="15"/>
  <c r="F60" i="15" s="1"/>
  <c r="H60" i="15"/>
  <c r="B60" i="15" s="1"/>
  <c r="I60" i="15"/>
  <c r="C60" i="15" s="1"/>
  <c r="J60" i="15"/>
  <c r="D60" i="15" s="1"/>
  <c r="G60" i="15"/>
  <c r="A61" i="15"/>
  <c r="A61" i="14"/>
  <c r="K60" i="14"/>
  <c r="E60" i="14" s="1"/>
  <c r="H60" i="14"/>
  <c r="B60" i="14" s="1"/>
  <c r="I60" i="14"/>
  <c r="C60" i="14" s="1"/>
  <c r="J60" i="14"/>
  <c r="D60" i="14" s="1"/>
  <c r="L60" i="14"/>
  <c r="F60" i="14" s="1"/>
  <c r="G60" i="14"/>
  <c r="AK54" i="13"/>
  <c r="AL54" i="13" s="1"/>
  <c r="AM54" i="13" s="1"/>
  <c r="AJ55" i="13"/>
  <c r="AG65" i="13"/>
  <c r="AH64" i="13"/>
  <c r="C54" i="8"/>
  <c r="P54" i="12"/>
  <c r="F54" i="11"/>
  <c r="E54" i="11"/>
  <c r="G54" i="11"/>
  <c r="H54" i="11"/>
  <c r="I54" i="11"/>
  <c r="K54" i="11"/>
  <c r="J54" i="11"/>
  <c r="L54" i="11"/>
  <c r="M54" i="11"/>
  <c r="N54" i="11"/>
  <c r="O54" i="11"/>
  <c r="Q54" i="11"/>
  <c r="P54" i="11"/>
  <c r="S54" i="11"/>
  <c r="R54" i="11"/>
  <c r="U54" i="11"/>
  <c r="T54" i="11"/>
  <c r="W54" i="11"/>
  <c r="V54" i="11"/>
  <c r="X54" i="11"/>
  <c r="W54" i="12"/>
  <c r="Q54" i="12"/>
  <c r="M54" i="12"/>
  <c r="K54" i="12"/>
  <c r="I54" i="12"/>
  <c r="U54" i="12"/>
  <c r="G54" i="12"/>
  <c r="O54" i="12"/>
  <c r="S54" i="12"/>
  <c r="H54" i="12"/>
  <c r="E55" i="12"/>
  <c r="H55" i="12"/>
  <c r="F55" i="12"/>
  <c r="X55" i="12"/>
  <c r="D55" i="12"/>
  <c r="J55" i="12" s="1"/>
  <c r="C56" i="12"/>
  <c r="V55" i="12"/>
  <c r="L55" i="12"/>
  <c r="T54" i="12"/>
  <c r="A55" i="8"/>
  <c r="B56" i="8" s="1"/>
  <c r="B55" i="8"/>
  <c r="D55" i="8"/>
  <c r="C56" i="11"/>
  <c r="D55" i="11"/>
  <c r="R54" i="12"/>
  <c r="J54" i="12"/>
  <c r="I61" i="16" l="1"/>
  <c r="C61" i="16" s="1"/>
  <c r="H61" i="16"/>
  <c r="B61" i="16" s="1"/>
  <c r="G61" i="16"/>
  <c r="A62" i="16"/>
  <c r="L61" i="16"/>
  <c r="F61" i="16" s="1"/>
  <c r="K61" i="16"/>
  <c r="E61" i="16" s="1"/>
  <c r="J61" i="16"/>
  <c r="D61" i="16" s="1"/>
  <c r="H61" i="15"/>
  <c r="B61" i="15" s="1"/>
  <c r="I61" i="15"/>
  <c r="C61" i="15" s="1"/>
  <c r="J61" i="15"/>
  <c r="D61" i="15" s="1"/>
  <c r="K61" i="15"/>
  <c r="E61" i="15" s="1"/>
  <c r="L61" i="15"/>
  <c r="F61" i="15" s="1"/>
  <c r="G61" i="15"/>
  <c r="A62" i="15"/>
  <c r="A62" i="14"/>
  <c r="I61" i="14"/>
  <c r="C61" i="14" s="1"/>
  <c r="H61" i="14"/>
  <c r="B61" i="14" s="1"/>
  <c r="J61" i="14"/>
  <c r="D61" i="14" s="1"/>
  <c r="K61" i="14"/>
  <c r="E61" i="14" s="1"/>
  <c r="L61" i="14"/>
  <c r="F61" i="14" s="1"/>
  <c r="G61" i="14"/>
  <c r="AK55" i="13"/>
  <c r="AL55" i="13" s="1"/>
  <c r="AM55" i="13" s="1"/>
  <c r="AJ56" i="13"/>
  <c r="AG66" i="13"/>
  <c r="AH65" i="13"/>
  <c r="D56" i="11"/>
  <c r="C57" i="11"/>
  <c r="D57" i="8"/>
  <c r="E55" i="11"/>
  <c r="F55" i="11"/>
  <c r="G55" i="11"/>
  <c r="H55" i="11"/>
  <c r="I55" i="11"/>
  <c r="K55" i="11"/>
  <c r="J55" i="11"/>
  <c r="M55" i="11"/>
  <c r="L55" i="11"/>
  <c r="O55" i="11"/>
  <c r="N55" i="11"/>
  <c r="P55" i="11"/>
  <c r="Q55" i="11"/>
  <c r="S55" i="11"/>
  <c r="R55" i="11"/>
  <c r="U55" i="11"/>
  <c r="T55" i="11"/>
  <c r="V55" i="11"/>
  <c r="W55" i="11"/>
  <c r="X55" i="11"/>
  <c r="J56" i="12"/>
  <c r="E56" i="12"/>
  <c r="R56" i="12"/>
  <c r="X56" i="12"/>
  <c r="T56" i="12"/>
  <c r="D56" i="12"/>
  <c r="P56" i="12" s="1"/>
  <c r="V56" i="12"/>
  <c r="F56" i="12"/>
  <c r="C57" i="12"/>
  <c r="O55" i="12"/>
  <c r="Q55" i="12"/>
  <c r="M55" i="12"/>
  <c r="K55" i="12"/>
  <c r="W55" i="12"/>
  <c r="G55" i="12"/>
  <c r="U55" i="12"/>
  <c r="I55" i="12"/>
  <c r="S55" i="12"/>
  <c r="B57" i="8"/>
  <c r="C56" i="8"/>
  <c r="P55" i="12"/>
  <c r="N55" i="12"/>
  <c r="A56" i="8"/>
  <c r="R55" i="12"/>
  <c r="C55" i="8"/>
  <c r="T55" i="12"/>
  <c r="D56" i="8"/>
  <c r="A63" i="16" l="1"/>
  <c r="L62" i="16"/>
  <c r="F62" i="16" s="1"/>
  <c r="K62" i="16"/>
  <c r="E62" i="16" s="1"/>
  <c r="J62" i="16"/>
  <c r="D62" i="16" s="1"/>
  <c r="G62" i="16"/>
  <c r="H62" i="16"/>
  <c r="B62" i="16" s="1"/>
  <c r="I62" i="16"/>
  <c r="C62" i="16" s="1"/>
  <c r="L62" i="15"/>
  <c r="F62" i="15" s="1"/>
  <c r="K62" i="15"/>
  <c r="E62" i="15" s="1"/>
  <c r="H62" i="15"/>
  <c r="B62" i="15" s="1"/>
  <c r="G62" i="15"/>
  <c r="I62" i="15"/>
  <c r="C62" i="15" s="1"/>
  <c r="J62" i="15"/>
  <c r="D62" i="15" s="1"/>
  <c r="A63" i="15"/>
  <c r="A63" i="14"/>
  <c r="I62" i="14"/>
  <c r="C62" i="14" s="1"/>
  <c r="H62" i="14"/>
  <c r="B62" i="14" s="1"/>
  <c r="J62" i="14"/>
  <c r="D62" i="14" s="1"/>
  <c r="K62" i="14"/>
  <c r="E62" i="14" s="1"/>
  <c r="L62" i="14"/>
  <c r="F62" i="14" s="1"/>
  <c r="G62" i="14"/>
  <c r="AJ57" i="13"/>
  <c r="AK56" i="13"/>
  <c r="AL56" i="13" s="1"/>
  <c r="AM56" i="13" s="1"/>
  <c r="AG67" i="13"/>
  <c r="AH66" i="13"/>
  <c r="C58" i="12"/>
  <c r="L57" i="12"/>
  <c r="E57" i="12"/>
  <c r="F57" i="12"/>
  <c r="D57" i="12"/>
  <c r="J57" i="12" s="1"/>
  <c r="U56" i="12"/>
  <c r="O56" i="12"/>
  <c r="G56" i="12"/>
  <c r="W56" i="12"/>
  <c r="S56" i="12"/>
  <c r="Q56" i="12"/>
  <c r="I56" i="12"/>
  <c r="K56" i="12"/>
  <c r="M56" i="12"/>
  <c r="A57" i="8"/>
  <c r="N56" i="12"/>
  <c r="H56" i="12"/>
  <c r="C57" i="8"/>
  <c r="C58" i="11"/>
  <c r="D57" i="11"/>
  <c r="L56" i="12"/>
  <c r="F56" i="11"/>
  <c r="E56" i="11"/>
  <c r="G56" i="11"/>
  <c r="H56" i="11"/>
  <c r="I56" i="11"/>
  <c r="J56" i="11"/>
  <c r="K56" i="11"/>
  <c r="L56" i="11"/>
  <c r="M56" i="11"/>
  <c r="N56" i="11"/>
  <c r="O56" i="11"/>
  <c r="P56" i="11"/>
  <c r="Q56" i="11"/>
  <c r="S56" i="11"/>
  <c r="R56" i="11"/>
  <c r="T56" i="11"/>
  <c r="U56" i="11"/>
  <c r="W56" i="11"/>
  <c r="V56" i="11"/>
  <c r="X56" i="11"/>
  <c r="D58" i="8"/>
  <c r="I63" i="16" l="1"/>
  <c r="C63" i="16" s="1"/>
  <c r="H63" i="16"/>
  <c r="B63" i="16" s="1"/>
  <c r="G63" i="16"/>
  <c r="K63" i="16"/>
  <c r="E63" i="16" s="1"/>
  <c r="J63" i="16"/>
  <c r="D63" i="16" s="1"/>
  <c r="L63" i="16"/>
  <c r="F63" i="16" s="1"/>
  <c r="A64" i="16"/>
  <c r="H63" i="15"/>
  <c r="B63" i="15" s="1"/>
  <c r="I63" i="15"/>
  <c r="C63" i="15" s="1"/>
  <c r="J63" i="15"/>
  <c r="D63" i="15" s="1"/>
  <c r="K63" i="15"/>
  <c r="E63" i="15" s="1"/>
  <c r="L63" i="15"/>
  <c r="F63" i="15" s="1"/>
  <c r="G63" i="15"/>
  <c r="A64" i="15"/>
  <c r="A64" i="14"/>
  <c r="L63" i="14"/>
  <c r="F63" i="14" s="1"/>
  <c r="H63" i="14"/>
  <c r="B63" i="14" s="1"/>
  <c r="I63" i="14"/>
  <c r="C63" i="14" s="1"/>
  <c r="J63" i="14"/>
  <c r="D63" i="14" s="1"/>
  <c r="K63" i="14"/>
  <c r="E63" i="14" s="1"/>
  <c r="G63" i="14"/>
  <c r="AK57" i="13"/>
  <c r="AL57" i="13" s="1"/>
  <c r="AM57" i="13" s="1"/>
  <c r="AJ58" i="13"/>
  <c r="AG68" i="13"/>
  <c r="AH67" i="13"/>
  <c r="D58" i="12"/>
  <c r="L58" i="12" s="1"/>
  <c r="E58" i="12"/>
  <c r="V58" i="12"/>
  <c r="F58" i="12"/>
  <c r="C59" i="12"/>
  <c r="C59" i="11"/>
  <c r="D58" i="11"/>
  <c r="N57" i="12"/>
  <c r="V57" i="12"/>
  <c r="T57" i="12"/>
  <c r="A58" i="8"/>
  <c r="B58" i="8"/>
  <c r="S57" i="12"/>
  <c r="G57" i="12"/>
  <c r="W57" i="12"/>
  <c r="U57" i="12"/>
  <c r="Q57" i="12"/>
  <c r="O57" i="12"/>
  <c r="I57" i="12"/>
  <c r="M57" i="12"/>
  <c r="K57" i="12"/>
  <c r="H57" i="12"/>
  <c r="F57" i="11"/>
  <c r="E57" i="11"/>
  <c r="G57" i="11"/>
  <c r="I57" i="11"/>
  <c r="H57" i="11"/>
  <c r="K57" i="11"/>
  <c r="J57" i="11"/>
  <c r="M57" i="11"/>
  <c r="L57" i="11"/>
  <c r="N57" i="11"/>
  <c r="O57" i="11"/>
  <c r="Q57" i="11"/>
  <c r="P57" i="11"/>
  <c r="S57" i="11"/>
  <c r="R57" i="11"/>
  <c r="T57" i="11"/>
  <c r="U57" i="11"/>
  <c r="W57" i="11"/>
  <c r="V57" i="11"/>
  <c r="X57" i="11"/>
  <c r="P57" i="12"/>
  <c r="R57" i="12"/>
  <c r="X57" i="12"/>
  <c r="A65" i="16" l="1"/>
  <c r="L64" i="16"/>
  <c r="F64" i="16" s="1"/>
  <c r="K64" i="16"/>
  <c r="E64" i="16" s="1"/>
  <c r="J64" i="16"/>
  <c r="D64" i="16" s="1"/>
  <c r="I64" i="16"/>
  <c r="C64" i="16" s="1"/>
  <c r="H64" i="16"/>
  <c r="B64" i="16" s="1"/>
  <c r="G64" i="16"/>
  <c r="J64" i="15"/>
  <c r="D64" i="15" s="1"/>
  <c r="K64" i="15"/>
  <c r="E64" i="15" s="1"/>
  <c r="L64" i="15"/>
  <c r="F64" i="15" s="1"/>
  <c r="I64" i="15"/>
  <c r="C64" i="15" s="1"/>
  <c r="G64" i="15"/>
  <c r="H64" i="15"/>
  <c r="B64" i="15" s="1"/>
  <c r="A65" i="15"/>
  <c r="A65" i="14"/>
  <c r="L64" i="14"/>
  <c r="F64" i="14" s="1"/>
  <c r="H64" i="14"/>
  <c r="B64" i="14" s="1"/>
  <c r="I64" i="14"/>
  <c r="C64" i="14" s="1"/>
  <c r="J64" i="14"/>
  <c r="D64" i="14" s="1"/>
  <c r="K64" i="14"/>
  <c r="E64" i="14" s="1"/>
  <c r="G64" i="14"/>
  <c r="AJ59" i="13"/>
  <c r="AK58" i="13"/>
  <c r="AL58" i="13" s="1"/>
  <c r="AM58" i="13" s="1"/>
  <c r="AG69" i="13"/>
  <c r="AH68" i="13"/>
  <c r="M58" i="12"/>
  <c r="S58" i="12"/>
  <c r="U58" i="12"/>
  <c r="O58" i="12"/>
  <c r="W58" i="12"/>
  <c r="G58" i="12"/>
  <c r="Q58" i="12"/>
  <c r="I58" i="12"/>
  <c r="K58" i="12"/>
  <c r="C58" i="8"/>
  <c r="N58" i="12"/>
  <c r="F58" i="11"/>
  <c r="E58" i="11"/>
  <c r="G58" i="11"/>
  <c r="I58" i="11"/>
  <c r="H58" i="11"/>
  <c r="K58" i="11"/>
  <c r="J58" i="11"/>
  <c r="L58" i="11"/>
  <c r="M58" i="11"/>
  <c r="O58" i="11"/>
  <c r="N58" i="11"/>
  <c r="P58" i="11"/>
  <c r="Q58" i="11"/>
  <c r="R58" i="11"/>
  <c r="S58" i="11"/>
  <c r="T58" i="11"/>
  <c r="U58" i="11"/>
  <c r="V58" i="11"/>
  <c r="W58" i="11"/>
  <c r="X58" i="11"/>
  <c r="D59" i="11"/>
  <c r="C60" i="11"/>
  <c r="F59" i="12"/>
  <c r="E59" i="12"/>
  <c r="V59" i="12"/>
  <c r="T59" i="12"/>
  <c r="R59" i="12"/>
  <c r="D59" i="12"/>
  <c r="X59" i="12" s="1"/>
  <c r="C60" i="12"/>
  <c r="J59" i="12"/>
  <c r="P59" i="12"/>
  <c r="H59" i="12"/>
  <c r="N59" i="12"/>
  <c r="L59" i="12"/>
  <c r="H58" i="12"/>
  <c r="X58" i="12"/>
  <c r="T58" i="12"/>
  <c r="A59" i="8"/>
  <c r="B60" i="8" s="1"/>
  <c r="B59" i="8"/>
  <c r="D59" i="8"/>
  <c r="P58" i="12"/>
  <c r="R58" i="12"/>
  <c r="J58" i="12"/>
  <c r="I65" i="16" l="1"/>
  <c r="C65" i="16" s="1"/>
  <c r="H65" i="16"/>
  <c r="B65" i="16" s="1"/>
  <c r="G65" i="16"/>
  <c r="A66" i="16"/>
  <c r="L65" i="16"/>
  <c r="F65" i="16" s="1"/>
  <c r="K65" i="16"/>
  <c r="E65" i="16" s="1"/>
  <c r="J65" i="16"/>
  <c r="D65" i="16" s="1"/>
  <c r="G65" i="15"/>
  <c r="H65" i="15"/>
  <c r="B65" i="15" s="1"/>
  <c r="I65" i="15"/>
  <c r="C65" i="15" s="1"/>
  <c r="J65" i="15"/>
  <c r="D65" i="15" s="1"/>
  <c r="K65" i="15"/>
  <c r="E65" i="15" s="1"/>
  <c r="L65" i="15"/>
  <c r="F65" i="15" s="1"/>
  <c r="A66" i="15"/>
  <c r="A66" i="14"/>
  <c r="J65" i="14"/>
  <c r="D65" i="14" s="1"/>
  <c r="H65" i="14"/>
  <c r="B65" i="14" s="1"/>
  <c r="I65" i="14"/>
  <c r="C65" i="14" s="1"/>
  <c r="K65" i="14"/>
  <c r="E65" i="14" s="1"/>
  <c r="L65" i="14"/>
  <c r="F65" i="14" s="1"/>
  <c r="G65" i="14"/>
  <c r="AK59" i="13"/>
  <c r="AL59" i="13" s="1"/>
  <c r="AM59" i="13" s="1"/>
  <c r="AJ60" i="13"/>
  <c r="AK60" i="13" s="1"/>
  <c r="AL60" i="13" s="1"/>
  <c r="AG70" i="13"/>
  <c r="AH69" i="13"/>
  <c r="W59" i="12"/>
  <c r="U59" i="12"/>
  <c r="S59" i="12"/>
  <c r="O59" i="12"/>
  <c r="M59" i="12"/>
  <c r="K59" i="12"/>
  <c r="G59" i="12"/>
  <c r="I59" i="12"/>
  <c r="Q59" i="12"/>
  <c r="D61" i="8"/>
  <c r="B61" i="8"/>
  <c r="C60" i="8"/>
  <c r="E60" i="12"/>
  <c r="V60" i="12"/>
  <c r="F60" i="12"/>
  <c r="D60" i="12"/>
  <c r="P60" i="12" s="1"/>
  <c r="T60" i="12"/>
  <c r="J60" i="12"/>
  <c r="C61" i="12"/>
  <c r="F59" i="11"/>
  <c r="E59" i="11"/>
  <c r="G59" i="11"/>
  <c r="H59" i="11"/>
  <c r="I59" i="11"/>
  <c r="K59" i="11"/>
  <c r="J59" i="11"/>
  <c r="M59" i="11"/>
  <c r="L59" i="11"/>
  <c r="N59" i="11"/>
  <c r="O59" i="11"/>
  <c r="P59" i="11"/>
  <c r="Q59" i="11"/>
  <c r="S59" i="11"/>
  <c r="R59" i="11"/>
  <c r="T59" i="11"/>
  <c r="U59" i="11"/>
  <c r="V59" i="11"/>
  <c r="W59" i="11"/>
  <c r="X59" i="11"/>
  <c r="A60" i="8"/>
  <c r="D60" i="8"/>
  <c r="D60" i="11"/>
  <c r="C61" i="11"/>
  <c r="C59" i="8"/>
  <c r="A67" i="16" l="1"/>
  <c r="L66" i="16"/>
  <c r="F66" i="16" s="1"/>
  <c r="K66" i="16"/>
  <c r="E66" i="16" s="1"/>
  <c r="J66" i="16"/>
  <c r="D66" i="16" s="1"/>
  <c r="G66" i="16"/>
  <c r="H66" i="16"/>
  <c r="B66" i="16" s="1"/>
  <c r="I66" i="16"/>
  <c r="C66" i="16" s="1"/>
  <c r="H66" i="15"/>
  <c r="B66" i="15" s="1"/>
  <c r="J66" i="15"/>
  <c r="D66" i="15" s="1"/>
  <c r="K66" i="15"/>
  <c r="E66" i="15" s="1"/>
  <c r="G66" i="15"/>
  <c r="L66" i="15"/>
  <c r="F66" i="15" s="1"/>
  <c r="I66" i="15"/>
  <c r="C66" i="15" s="1"/>
  <c r="A67" i="15"/>
  <c r="A67" i="14"/>
  <c r="K66" i="14"/>
  <c r="E66" i="14" s="1"/>
  <c r="L66" i="14"/>
  <c r="F66" i="14" s="1"/>
  <c r="H66" i="14"/>
  <c r="B66" i="14" s="1"/>
  <c r="I66" i="14"/>
  <c r="C66" i="14" s="1"/>
  <c r="J66" i="14"/>
  <c r="D66" i="14" s="1"/>
  <c r="G66" i="14"/>
  <c r="AM60" i="13"/>
  <c r="AG71" i="13"/>
  <c r="AH70" i="13"/>
  <c r="R60" i="12"/>
  <c r="D61" i="11"/>
  <c r="C62" i="11"/>
  <c r="N60" i="12"/>
  <c r="D62" i="8"/>
  <c r="H60" i="12"/>
  <c r="X60" i="12"/>
  <c r="C61" i="8"/>
  <c r="Q60" i="12"/>
  <c r="W60" i="12"/>
  <c r="U60" i="12"/>
  <c r="S60" i="12"/>
  <c r="O60" i="12"/>
  <c r="I60" i="12"/>
  <c r="M60" i="12"/>
  <c r="K60" i="12"/>
  <c r="G60" i="12"/>
  <c r="F60" i="11"/>
  <c r="E60" i="11"/>
  <c r="G60" i="11"/>
  <c r="I60" i="11"/>
  <c r="H60" i="11"/>
  <c r="K60" i="11"/>
  <c r="J60" i="11"/>
  <c r="L60" i="11"/>
  <c r="M60" i="11"/>
  <c r="N60" i="11"/>
  <c r="O60" i="11"/>
  <c r="Q60" i="11"/>
  <c r="P60" i="11"/>
  <c r="S60" i="11"/>
  <c r="R60" i="11"/>
  <c r="T60" i="11"/>
  <c r="U60" i="11"/>
  <c r="V60" i="11"/>
  <c r="W60" i="11"/>
  <c r="X60" i="11"/>
  <c r="L60" i="12"/>
  <c r="A61" i="8"/>
  <c r="E61" i="12"/>
  <c r="C62" i="12"/>
  <c r="X61" i="12"/>
  <c r="V61" i="12"/>
  <c r="F61" i="12"/>
  <c r="D61" i="12"/>
  <c r="L61" i="12" s="1"/>
  <c r="N61" i="12"/>
  <c r="H61" i="12"/>
  <c r="I67" i="16" l="1"/>
  <c r="C67" i="16" s="1"/>
  <c r="H67" i="16"/>
  <c r="B67" i="16" s="1"/>
  <c r="G67" i="16"/>
  <c r="A68" i="16"/>
  <c r="J67" i="16"/>
  <c r="D67" i="16" s="1"/>
  <c r="L67" i="16"/>
  <c r="F67" i="16" s="1"/>
  <c r="K67" i="16"/>
  <c r="E67" i="16" s="1"/>
  <c r="K67" i="15"/>
  <c r="E67" i="15" s="1"/>
  <c r="H67" i="15"/>
  <c r="B67" i="15" s="1"/>
  <c r="I67" i="15"/>
  <c r="C67" i="15" s="1"/>
  <c r="J67" i="15"/>
  <c r="D67" i="15" s="1"/>
  <c r="G67" i="15"/>
  <c r="L67" i="15"/>
  <c r="F67" i="15" s="1"/>
  <c r="A68" i="15"/>
  <c r="A68" i="14"/>
  <c r="H67" i="14"/>
  <c r="B67" i="14" s="1"/>
  <c r="I67" i="14"/>
  <c r="C67" i="14" s="1"/>
  <c r="J67" i="14"/>
  <c r="D67" i="14" s="1"/>
  <c r="K67" i="14"/>
  <c r="E67" i="14" s="1"/>
  <c r="L67" i="14"/>
  <c r="F67" i="14" s="1"/>
  <c r="G67" i="14"/>
  <c r="AH71" i="13"/>
  <c r="AG72" i="13"/>
  <c r="D62" i="12"/>
  <c r="T62" i="12" s="1"/>
  <c r="X62" i="12"/>
  <c r="E62" i="12"/>
  <c r="N62" i="12"/>
  <c r="L62" i="12"/>
  <c r="F62" i="12"/>
  <c r="R62" i="12"/>
  <c r="P62" i="12"/>
  <c r="V62" i="12"/>
  <c r="C63" i="12"/>
  <c r="H62" i="12"/>
  <c r="R61" i="12"/>
  <c r="P61" i="12"/>
  <c r="J61" i="12"/>
  <c r="D62" i="11"/>
  <c r="C63" i="11"/>
  <c r="W61" i="12"/>
  <c r="K61" i="12"/>
  <c r="Q61" i="12"/>
  <c r="U61" i="12"/>
  <c r="I61" i="12"/>
  <c r="M61" i="12"/>
  <c r="O61" i="12"/>
  <c r="G61" i="12"/>
  <c r="S61" i="12"/>
  <c r="E61" i="11"/>
  <c r="F61" i="11"/>
  <c r="G61" i="11"/>
  <c r="H61" i="11"/>
  <c r="I61" i="11"/>
  <c r="K61" i="11"/>
  <c r="J61" i="11"/>
  <c r="L61" i="11"/>
  <c r="M61" i="11"/>
  <c r="O61" i="11"/>
  <c r="N61" i="11"/>
  <c r="P61" i="11"/>
  <c r="Q61" i="11"/>
  <c r="R61" i="11"/>
  <c r="S61" i="11"/>
  <c r="T61" i="11"/>
  <c r="U61" i="11"/>
  <c r="V61" i="11"/>
  <c r="W61" i="11"/>
  <c r="X61" i="11"/>
  <c r="A62" i="8"/>
  <c r="B62" i="8"/>
  <c r="T61" i="12"/>
  <c r="A69" i="16" l="1"/>
  <c r="L68" i="16"/>
  <c r="F68" i="16" s="1"/>
  <c r="K68" i="16"/>
  <c r="E68" i="16" s="1"/>
  <c r="J68" i="16"/>
  <c r="D68" i="16" s="1"/>
  <c r="I68" i="16"/>
  <c r="C68" i="16" s="1"/>
  <c r="H68" i="16"/>
  <c r="B68" i="16" s="1"/>
  <c r="G68" i="16"/>
  <c r="I68" i="15"/>
  <c r="C68" i="15" s="1"/>
  <c r="J68" i="15"/>
  <c r="D68" i="15" s="1"/>
  <c r="K68" i="15"/>
  <c r="E68" i="15" s="1"/>
  <c r="L68" i="15"/>
  <c r="F68" i="15" s="1"/>
  <c r="G68" i="15"/>
  <c r="H68" i="15"/>
  <c r="B68" i="15" s="1"/>
  <c r="A69" i="15"/>
  <c r="A69" i="14"/>
  <c r="K68" i="14"/>
  <c r="E68" i="14" s="1"/>
  <c r="J68" i="14"/>
  <c r="D68" i="14" s="1"/>
  <c r="L68" i="14"/>
  <c r="F68" i="14" s="1"/>
  <c r="H68" i="14"/>
  <c r="B68" i="14" s="1"/>
  <c r="I68" i="14"/>
  <c r="C68" i="14" s="1"/>
  <c r="G68" i="14"/>
  <c r="AH72" i="13"/>
  <c r="AG73" i="13"/>
  <c r="F63" i="12"/>
  <c r="H63" i="12"/>
  <c r="E63" i="12"/>
  <c r="L63" i="12"/>
  <c r="T63" i="12"/>
  <c r="D63" i="12"/>
  <c r="N63" i="12" s="1"/>
  <c r="C64" i="12"/>
  <c r="F62" i="11"/>
  <c r="E62" i="11"/>
  <c r="G62" i="11"/>
  <c r="H62" i="11"/>
  <c r="I62" i="11"/>
  <c r="K62" i="11"/>
  <c r="J62" i="11"/>
  <c r="M62" i="11"/>
  <c r="L62" i="11"/>
  <c r="O62" i="11"/>
  <c r="N62" i="11"/>
  <c r="P62" i="11"/>
  <c r="Q62" i="11"/>
  <c r="R62" i="11"/>
  <c r="S62" i="11"/>
  <c r="U62" i="11"/>
  <c r="T62" i="11"/>
  <c r="W62" i="11"/>
  <c r="V62" i="11"/>
  <c r="X62" i="11"/>
  <c r="W62" i="12"/>
  <c r="U62" i="12"/>
  <c r="I62" i="12"/>
  <c r="M62" i="12"/>
  <c r="K62" i="12"/>
  <c r="G62" i="12"/>
  <c r="Q62" i="12"/>
  <c r="O62" i="12"/>
  <c r="S62" i="12"/>
  <c r="B64" i="8"/>
  <c r="C63" i="8"/>
  <c r="C62" i="8"/>
  <c r="C64" i="11"/>
  <c r="D63" i="11"/>
  <c r="A63" i="8"/>
  <c r="B63" i="8"/>
  <c r="D63" i="8"/>
  <c r="J62" i="12"/>
  <c r="I69" i="16" l="1"/>
  <c r="C69" i="16" s="1"/>
  <c r="H69" i="16"/>
  <c r="B69" i="16" s="1"/>
  <c r="G69" i="16"/>
  <c r="A70" i="16"/>
  <c r="J69" i="16"/>
  <c r="D69" i="16" s="1"/>
  <c r="L69" i="16"/>
  <c r="F69" i="16" s="1"/>
  <c r="K69" i="16"/>
  <c r="E69" i="16" s="1"/>
  <c r="I69" i="15"/>
  <c r="C69" i="15" s="1"/>
  <c r="H69" i="15"/>
  <c r="B69" i="15" s="1"/>
  <c r="J69" i="15"/>
  <c r="D69" i="15" s="1"/>
  <c r="G69" i="15"/>
  <c r="K69" i="15"/>
  <c r="E69" i="15" s="1"/>
  <c r="L69" i="15"/>
  <c r="F69" i="15" s="1"/>
  <c r="A70" i="15"/>
  <c r="A70" i="14"/>
  <c r="H69" i="14"/>
  <c r="B69" i="14" s="1"/>
  <c r="I69" i="14"/>
  <c r="C69" i="14" s="1"/>
  <c r="J69" i="14"/>
  <c r="D69" i="14" s="1"/>
  <c r="K69" i="14"/>
  <c r="E69" i="14" s="1"/>
  <c r="L69" i="14"/>
  <c r="F69" i="14" s="1"/>
  <c r="G69" i="14"/>
  <c r="AH73" i="13"/>
  <c r="AG74" i="13"/>
  <c r="F63" i="11"/>
  <c r="E63" i="11"/>
  <c r="G63" i="11"/>
  <c r="I63" i="11"/>
  <c r="H63" i="11"/>
  <c r="K63" i="11"/>
  <c r="J63" i="11"/>
  <c r="L63" i="11"/>
  <c r="M63" i="11"/>
  <c r="O63" i="11"/>
  <c r="N63" i="11"/>
  <c r="Q63" i="11"/>
  <c r="P63" i="11"/>
  <c r="S63" i="11"/>
  <c r="R63" i="11"/>
  <c r="U63" i="11"/>
  <c r="T63" i="11"/>
  <c r="W63" i="11"/>
  <c r="V63" i="11"/>
  <c r="X63" i="11"/>
  <c r="D64" i="11"/>
  <c r="C65" i="11"/>
  <c r="H64" i="12"/>
  <c r="F64" i="12"/>
  <c r="D64" i="12"/>
  <c r="X64" i="12" s="1"/>
  <c r="N64" i="12"/>
  <c r="C65" i="12"/>
  <c r="E64" i="12"/>
  <c r="L64" i="12"/>
  <c r="R64" i="12"/>
  <c r="J64" i="12"/>
  <c r="P63" i="12"/>
  <c r="X63" i="12"/>
  <c r="C64" i="8"/>
  <c r="J63" i="12"/>
  <c r="O63" i="12"/>
  <c r="M63" i="12"/>
  <c r="K63" i="12"/>
  <c r="U63" i="12"/>
  <c r="Q63" i="12"/>
  <c r="G63" i="12"/>
  <c r="W63" i="12"/>
  <c r="S63" i="12"/>
  <c r="I63" i="12"/>
  <c r="V63" i="12"/>
  <c r="A64" i="8"/>
  <c r="D64" i="8"/>
  <c r="R63" i="12"/>
  <c r="A71" i="16" l="1"/>
  <c r="L70" i="16"/>
  <c r="F70" i="16" s="1"/>
  <c r="K70" i="16"/>
  <c r="E70" i="16" s="1"/>
  <c r="J70" i="16"/>
  <c r="D70" i="16" s="1"/>
  <c r="I70" i="16"/>
  <c r="C70" i="16" s="1"/>
  <c r="H70" i="16"/>
  <c r="B70" i="16" s="1"/>
  <c r="G70" i="16"/>
  <c r="L70" i="15"/>
  <c r="F70" i="15" s="1"/>
  <c r="H70" i="15"/>
  <c r="B70" i="15" s="1"/>
  <c r="I70" i="15"/>
  <c r="C70" i="15" s="1"/>
  <c r="J70" i="15"/>
  <c r="D70" i="15" s="1"/>
  <c r="K70" i="15"/>
  <c r="E70" i="15" s="1"/>
  <c r="G70" i="15"/>
  <c r="A71" i="15"/>
  <c r="A71" i="14"/>
  <c r="I70" i="14"/>
  <c r="C70" i="14" s="1"/>
  <c r="J70" i="14"/>
  <c r="D70" i="14" s="1"/>
  <c r="K70" i="14"/>
  <c r="E70" i="14" s="1"/>
  <c r="L70" i="14"/>
  <c r="F70" i="14" s="1"/>
  <c r="H70" i="14"/>
  <c r="B70" i="14" s="1"/>
  <c r="G70" i="14"/>
  <c r="AG75" i="13"/>
  <c r="AH74" i="13"/>
  <c r="U64" i="12"/>
  <c r="O64" i="12"/>
  <c r="Q64" i="12"/>
  <c r="G64" i="12"/>
  <c r="M64" i="12"/>
  <c r="K64" i="12"/>
  <c r="W64" i="12"/>
  <c r="S64" i="12"/>
  <c r="I64" i="12"/>
  <c r="C66" i="11"/>
  <c r="D65" i="11"/>
  <c r="A65" i="8"/>
  <c r="C66" i="12"/>
  <c r="E65" i="12"/>
  <c r="D65" i="12"/>
  <c r="J65" i="12" s="1"/>
  <c r="F65" i="12"/>
  <c r="F64" i="11"/>
  <c r="E64" i="11"/>
  <c r="G64" i="11"/>
  <c r="I64" i="11"/>
  <c r="H64" i="11"/>
  <c r="K64" i="11"/>
  <c r="J64" i="11"/>
  <c r="L64" i="11"/>
  <c r="M64" i="11"/>
  <c r="N64" i="11"/>
  <c r="O64" i="11"/>
  <c r="Q64" i="11"/>
  <c r="P64" i="11"/>
  <c r="S64" i="11"/>
  <c r="R64" i="11"/>
  <c r="U64" i="11"/>
  <c r="T64" i="11"/>
  <c r="V64" i="11"/>
  <c r="W64" i="11"/>
  <c r="X64" i="11"/>
  <c r="D65" i="8"/>
  <c r="T64" i="12"/>
  <c r="V64" i="12"/>
  <c r="B65" i="8"/>
  <c r="P64" i="12"/>
  <c r="I71" i="16" l="1"/>
  <c r="C71" i="16" s="1"/>
  <c r="H71" i="16"/>
  <c r="B71" i="16" s="1"/>
  <c r="G71" i="16"/>
  <c r="A72" i="16"/>
  <c r="J71" i="16"/>
  <c r="D71" i="16" s="1"/>
  <c r="K71" i="16"/>
  <c r="E71" i="16" s="1"/>
  <c r="L71" i="16"/>
  <c r="F71" i="16" s="1"/>
  <c r="L71" i="15"/>
  <c r="F71" i="15" s="1"/>
  <c r="H71" i="15"/>
  <c r="B71" i="15" s="1"/>
  <c r="I71" i="15"/>
  <c r="C71" i="15" s="1"/>
  <c r="K71" i="15"/>
  <c r="E71" i="15" s="1"/>
  <c r="G71" i="15"/>
  <c r="J71" i="15"/>
  <c r="D71" i="15" s="1"/>
  <c r="A72" i="15"/>
  <c r="A72" i="14"/>
  <c r="L71" i="14"/>
  <c r="F71" i="14" s="1"/>
  <c r="H71" i="14"/>
  <c r="B71" i="14" s="1"/>
  <c r="I71" i="14"/>
  <c r="C71" i="14" s="1"/>
  <c r="J71" i="14"/>
  <c r="D71" i="14" s="1"/>
  <c r="K71" i="14"/>
  <c r="E71" i="14" s="1"/>
  <c r="G71" i="14"/>
  <c r="AG76" i="13"/>
  <c r="AH75" i="13"/>
  <c r="L65" i="12"/>
  <c r="R65" i="12"/>
  <c r="X65" i="12"/>
  <c r="A66" i="8"/>
  <c r="B66" i="8"/>
  <c r="D67" i="8"/>
  <c r="N65" i="12"/>
  <c r="V65" i="12"/>
  <c r="C65" i="8"/>
  <c r="D66" i="8"/>
  <c r="L66" i="12"/>
  <c r="E66" i="12"/>
  <c r="P66" i="12"/>
  <c r="D66" i="12"/>
  <c r="N66" i="12" s="1"/>
  <c r="T66" i="12"/>
  <c r="R66" i="12"/>
  <c r="V66" i="12"/>
  <c r="X66" i="12"/>
  <c r="C67" i="12"/>
  <c r="F66" i="12"/>
  <c r="F65" i="11"/>
  <c r="E65" i="11"/>
  <c r="G65" i="11"/>
  <c r="H65" i="11"/>
  <c r="I65" i="11"/>
  <c r="K65" i="11"/>
  <c r="J65" i="11"/>
  <c r="L65" i="11"/>
  <c r="M65" i="11"/>
  <c r="O65" i="11"/>
  <c r="N65" i="11"/>
  <c r="Q65" i="11"/>
  <c r="P65" i="11"/>
  <c r="S65" i="11"/>
  <c r="R65" i="11"/>
  <c r="U65" i="11"/>
  <c r="T65" i="11"/>
  <c r="W65" i="11"/>
  <c r="V65" i="11"/>
  <c r="X65" i="11"/>
  <c r="T65" i="12"/>
  <c r="H65" i="12"/>
  <c r="C67" i="11"/>
  <c r="D66" i="11"/>
  <c r="P65" i="12"/>
  <c r="S65" i="12"/>
  <c r="W65" i="12"/>
  <c r="Q65" i="12"/>
  <c r="G65" i="12"/>
  <c r="U65" i="12"/>
  <c r="I65" i="12"/>
  <c r="K65" i="12"/>
  <c r="M65" i="12"/>
  <c r="O65" i="12"/>
  <c r="A73" i="16" l="1"/>
  <c r="L72" i="16"/>
  <c r="F72" i="16" s="1"/>
  <c r="K72" i="16"/>
  <c r="E72" i="16" s="1"/>
  <c r="J72" i="16"/>
  <c r="D72" i="16" s="1"/>
  <c r="I72" i="16"/>
  <c r="C72" i="16" s="1"/>
  <c r="H72" i="16"/>
  <c r="B72" i="16" s="1"/>
  <c r="G72" i="16"/>
  <c r="J72" i="15"/>
  <c r="D72" i="15" s="1"/>
  <c r="H72" i="15"/>
  <c r="B72" i="15" s="1"/>
  <c r="I72" i="15"/>
  <c r="C72" i="15" s="1"/>
  <c r="K72" i="15"/>
  <c r="E72" i="15" s="1"/>
  <c r="L72" i="15"/>
  <c r="F72" i="15" s="1"/>
  <c r="G72" i="15"/>
  <c r="A73" i="15"/>
  <c r="A73" i="14"/>
  <c r="I72" i="14"/>
  <c r="C72" i="14" s="1"/>
  <c r="J72" i="14"/>
  <c r="D72" i="14" s="1"/>
  <c r="K72" i="14"/>
  <c r="E72" i="14" s="1"/>
  <c r="L72" i="14"/>
  <c r="F72" i="14" s="1"/>
  <c r="H72" i="14"/>
  <c r="B72" i="14" s="1"/>
  <c r="G72" i="14"/>
  <c r="AG77" i="13"/>
  <c r="AH76" i="13"/>
  <c r="M66" i="12"/>
  <c r="S66" i="12"/>
  <c r="W66" i="12"/>
  <c r="U66" i="12"/>
  <c r="I66" i="12"/>
  <c r="K66" i="12"/>
  <c r="Q66" i="12"/>
  <c r="O66" i="12"/>
  <c r="G66" i="12"/>
  <c r="A67" i="8"/>
  <c r="J66" i="12"/>
  <c r="B67" i="8"/>
  <c r="B68" i="8"/>
  <c r="H66" i="12"/>
  <c r="C66" i="8"/>
  <c r="E66" i="11"/>
  <c r="F66" i="11"/>
  <c r="G66" i="11"/>
  <c r="I66" i="11"/>
  <c r="H66" i="11"/>
  <c r="K66" i="11"/>
  <c r="J66" i="11"/>
  <c r="L66" i="11"/>
  <c r="M66" i="11"/>
  <c r="O66" i="11"/>
  <c r="N66" i="11"/>
  <c r="P66" i="11"/>
  <c r="Q66" i="11"/>
  <c r="R66" i="11"/>
  <c r="S66" i="11"/>
  <c r="T66" i="11"/>
  <c r="U66" i="11"/>
  <c r="V66" i="11"/>
  <c r="W66" i="11"/>
  <c r="X66" i="11"/>
  <c r="D67" i="11"/>
  <c r="C68" i="11"/>
  <c r="F67" i="12"/>
  <c r="E67" i="12"/>
  <c r="R67" i="12"/>
  <c r="P67" i="12"/>
  <c r="N67" i="12"/>
  <c r="L67" i="12"/>
  <c r="D67" i="12"/>
  <c r="V67" i="12" s="1"/>
  <c r="J67" i="12"/>
  <c r="C68" i="12"/>
  <c r="I73" i="16" l="1"/>
  <c r="C73" i="16" s="1"/>
  <c r="H73" i="16"/>
  <c r="B73" i="16" s="1"/>
  <c r="G73" i="16"/>
  <c r="A74" i="16"/>
  <c r="J73" i="16"/>
  <c r="D73" i="16" s="1"/>
  <c r="L73" i="16"/>
  <c r="F73" i="16" s="1"/>
  <c r="K73" i="16"/>
  <c r="E73" i="16" s="1"/>
  <c r="K73" i="15"/>
  <c r="E73" i="15" s="1"/>
  <c r="G73" i="15"/>
  <c r="L73" i="15"/>
  <c r="F73" i="15" s="1"/>
  <c r="H73" i="15"/>
  <c r="B73" i="15" s="1"/>
  <c r="I73" i="15"/>
  <c r="C73" i="15" s="1"/>
  <c r="J73" i="15"/>
  <c r="D73" i="15" s="1"/>
  <c r="A74" i="15"/>
  <c r="A74" i="14"/>
  <c r="J73" i="14"/>
  <c r="D73" i="14" s="1"/>
  <c r="H73" i="14"/>
  <c r="B73" i="14" s="1"/>
  <c r="I73" i="14"/>
  <c r="C73" i="14" s="1"/>
  <c r="K73" i="14"/>
  <c r="E73" i="14" s="1"/>
  <c r="L73" i="14"/>
  <c r="F73" i="14" s="1"/>
  <c r="G73" i="14"/>
  <c r="AG78" i="13"/>
  <c r="AH77" i="13"/>
  <c r="A68" i="8"/>
  <c r="B69" i="8"/>
  <c r="C69" i="8" s="1"/>
  <c r="C68" i="8"/>
  <c r="E68" i="12"/>
  <c r="V68" i="12"/>
  <c r="X68" i="12"/>
  <c r="J68" i="12"/>
  <c r="H68" i="12"/>
  <c r="N68" i="12"/>
  <c r="L68" i="12"/>
  <c r="F68" i="12"/>
  <c r="C69" i="12"/>
  <c r="D68" i="12"/>
  <c r="P68" i="12" s="1"/>
  <c r="W67" i="12"/>
  <c r="Q67" i="12"/>
  <c r="O67" i="12"/>
  <c r="G67" i="12"/>
  <c r="S67" i="12"/>
  <c r="U67" i="12"/>
  <c r="I67" i="12"/>
  <c r="M67" i="12"/>
  <c r="K67" i="12"/>
  <c r="D68" i="8"/>
  <c r="E67" i="11"/>
  <c r="F67" i="11"/>
  <c r="G67" i="11"/>
  <c r="H67" i="11"/>
  <c r="I67" i="11"/>
  <c r="K67" i="11"/>
  <c r="J67" i="11"/>
  <c r="L67" i="11"/>
  <c r="M67" i="11"/>
  <c r="O67" i="11"/>
  <c r="N67" i="11"/>
  <c r="Q67" i="11"/>
  <c r="P67" i="11"/>
  <c r="S67" i="11"/>
  <c r="R67" i="11"/>
  <c r="T67" i="11"/>
  <c r="U67" i="11"/>
  <c r="V67" i="11"/>
  <c r="W67" i="11"/>
  <c r="X67" i="11"/>
  <c r="T67" i="12"/>
  <c r="X67" i="12"/>
  <c r="H67" i="12"/>
  <c r="C69" i="11"/>
  <c r="D68" i="11"/>
  <c r="C67" i="8"/>
  <c r="A75" i="16" l="1"/>
  <c r="L74" i="16"/>
  <c r="F74" i="16" s="1"/>
  <c r="K74" i="16"/>
  <c r="E74" i="16" s="1"/>
  <c r="J74" i="16"/>
  <c r="D74" i="16" s="1"/>
  <c r="I74" i="16"/>
  <c r="C74" i="16" s="1"/>
  <c r="G74" i="16"/>
  <c r="H74" i="16"/>
  <c r="B74" i="16" s="1"/>
  <c r="H74" i="15"/>
  <c r="B74" i="15" s="1"/>
  <c r="G74" i="15"/>
  <c r="I74" i="15"/>
  <c r="C74" i="15" s="1"/>
  <c r="J74" i="15"/>
  <c r="D74" i="15" s="1"/>
  <c r="K74" i="15"/>
  <c r="E74" i="15" s="1"/>
  <c r="L74" i="15"/>
  <c r="F74" i="15" s="1"/>
  <c r="A75" i="15"/>
  <c r="A75" i="14"/>
  <c r="H74" i="14"/>
  <c r="B74" i="14" s="1"/>
  <c r="I74" i="14"/>
  <c r="C74" i="14" s="1"/>
  <c r="J74" i="14"/>
  <c r="D74" i="14" s="1"/>
  <c r="K74" i="14"/>
  <c r="E74" i="14" s="1"/>
  <c r="L74" i="14"/>
  <c r="F74" i="14" s="1"/>
  <c r="G74" i="14"/>
  <c r="AG79" i="13"/>
  <c r="AH78" i="13"/>
  <c r="E68" i="11"/>
  <c r="F68" i="11"/>
  <c r="G68" i="11"/>
  <c r="H68" i="11"/>
  <c r="I68" i="11"/>
  <c r="K68" i="11"/>
  <c r="J68" i="11"/>
  <c r="L68" i="11"/>
  <c r="M68" i="11"/>
  <c r="N68" i="11"/>
  <c r="O68" i="11"/>
  <c r="Q68" i="11"/>
  <c r="P68" i="11"/>
  <c r="R68" i="11"/>
  <c r="S68" i="11"/>
  <c r="T68" i="11"/>
  <c r="U68" i="11"/>
  <c r="W68" i="11"/>
  <c r="V68" i="11"/>
  <c r="X68" i="11"/>
  <c r="U68" i="12"/>
  <c r="Q68" i="12"/>
  <c r="W68" i="12"/>
  <c r="S68" i="12"/>
  <c r="O68" i="12"/>
  <c r="I68" i="12"/>
  <c r="G68" i="12"/>
  <c r="K68" i="12"/>
  <c r="M68" i="12"/>
  <c r="D69" i="11"/>
  <c r="C70" i="11"/>
  <c r="D70" i="8"/>
  <c r="E69" i="12"/>
  <c r="C70" i="12"/>
  <c r="D69" i="12"/>
  <c r="H69" i="12" s="1"/>
  <c r="P69" i="12"/>
  <c r="F69" i="12"/>
  <c r="T68" i="12"/>
  <c r="A69" i="8"/>
  <c r="D69" i="8"/>
  <c r="R68" i="12"/>
  <c r="I75" i="16" l="1"/>
  <c r="C75" i="16" s="1"/>
  <c r="H75" i="16"/>
  <c r="B75" i="16" s="1"/>
  <c r="G75" i="16"/>
  <c r="A76" i="16"/>
  <c r="J75" i="16"/>
  <c r="D75" i="16" s="1"/>
  <c r="L75" i="16"/>
  <c r="F75" i="16" s="1"/>
  <c r="K75" i="16"/>
  <c r="E75" i="16" s="1"/>
  <c r="K75" i="15"/>
  <c r="E75" i="15" s="1"/>
  <c r="J75" i="15"/>
  <c r="D75" i="15" s="1"/>
  <c r="L75" i="15"/>
  <c r="F75" i="15" s="1"/>
  <c r="H75" i="15"/>
  <c r="B75" i="15" s="1"/>
  <c r="I75" i="15"/>
  <c r="C75" i="15" s="1"/>
  <c r="G75" i="15"/>
  <c r="A76" i="15"/>
  <c r="A76" i="14"/>
  <c r="H75" i="14"/>
  <c r="B75" i="14" s="1"/>
  <c r="L75" i="14"/>
  <c r="F75" i="14" s="1"/>
  <c r="I75" i="14"/>
  <c r="C75" i="14" s="1"/>
  <c r="J75" i="14"/>
  <c r="D75" i="14" s="1"/>
  <c r="K75" i="14"/>
  <c r="E75" i="14" s="1"/>
  <c r="G75" i="14"/>
  <c r="AG80" i="13"/>
  <c r="AH79" i="13"/>
  <c r="D70" i="11"/>
  <c r="C71" i="11"/>
  <c r="T69" i="12"/>
  <c r="X69" i="12"/>
  <c r="A70" i="8"/>
  <c r="B70" i="8"/>
  <c r="N69" i="12"/>
  <c r="J69" i="12"/>
  <c r="E69" i="11"/>
  <c r="F69" i="11"/>
  <c r="G69" i="11"/>
  <c r="I69" i="11"/>
  <c r="H69" i="11"/>
  <c r="J69" i="11"/>
  <c r="K69" i="11"/>
  <c r="M69" i="11"/>
  <c r="L69" i="11"/>
  <c r="N69" i="11"/>
  <c r="O69" i="11"/>
  <c r="Q69" i="11"/>
  <c r="P69" i="11"/>
  <c r="S69" i="11"/>
  <c r="R69" i="11"/>
  <c r="U69" i="11"/>
  <c r="T69" i="11"/>
  <c r="V69" i="11"/>
  <c r="W69" i="11"/>
  <c r="X69" i="11"/>
  <c r="L69" i="12"/>
  <c r="E70" i="12"/>
  <c r="D70" i="12"/>
  <c r="T70" i="12" s="1"/>
  <c r="R70" i="12"/>
  <c r="J70" i="12"/>
  <c r="C71" i="12"/>
  <c r="F70" i="12"/>
  <c r="V69" i="12"/>
  <c r="R69" i="12"/>
  <c r="W69" i="12"/>
  <c r="K69" i="12"/>
  <c r="U69" i="12"/>
  <c r="Q69" i="12"/>
  <c r="S69" i="12"/>
  <c r="O69" i="12"/>
  <c r="I69" i="12"/>
  <c r="G69" i="12"/>
  <c r="M69" i="12"/>
  <c r="A77" i="16" l="1"/>
  <c r="L76" i="16"/>
  <c r="F76" i="16" s="1"/>
  <c r="K76" i="16"/>
  <c r="E76" i="16" s="1"/>
  <c r="J76" i="16"/>
  <c r="D76" i="16" s="1"/>
  <c r="I76" i="16"/>
  <c r="C76" i="16" s="1"/>
  <c r="H76" i="16"/>
  <c r="B76" i="16" s="1"/>
  <c r="G76" i="16"/>
  <c r="H76" i="15"/>
  <c r="B76" i="15" s="1"/>
  <c r="I76" i="15"/>
  <c r="C76" i="15" s="1"/>
  <c r="J76" i="15"/>
  <c r="D76" i="15" s="1"/>
  <c r="K76" i="15"/>
  <c r="E76" i="15" s="1"/>
  <c r="L76" i="15"/>
  <c r="F76" i="15" s="1"/>
  <c r="G76" i="15"/>
  <c r="A77" i="15"/>
  <c r="A77" i="14"/>
  <c r="K76" i="14"/>
  <c r="E76" i="14" s="1"/>
  <c r="H76" i="14"/>
  <c r="B76" i="14" s="1"/>
  <c r="I76" i="14"/>
  <c r="C76" i="14" s="1"/>
  <c r="J76" i="14"/>
  <c r="D76" i="14" s="1"/>
  <c r="L76" i="14"/>
  <c r="F76" i="14" s="1"/>
  <c r="G76" i="14"/>
  <c r="AG81" i="13"/>
  <c r="AH80" i="13"/>
  <c r="E71" i="12"/>
  <c r="X71" i="12"/>
  <c r="L71" i="12"/>
  <c r="F71" i="12"/>
  <c r="T71" i="12"/>
  <c r="R71" i="12"/>
  <c r="J71" i="12"/>
  <c r="D71" i="12"/>
  <c r="N71" i="12" s="1"/>
  <c r="V71" i="12"/>
  <c r="P71" i="12"/>
  <c r="C72" i="12"/>
  <c r="H71" i="12"/>
  <c r="V70" i="12"/>
  <c r="A71" i="8"/>
  <c r="B72" i="8" s="1"/>
  <c r="B71" i="8"/>
  <c r="N70" i="12"/>
  <c r="W70" i="12"/>
  <c r="S70" i="12"/>
  <c r="O70" i="12"/>
  <c r="I70" i="12"/>
  <c r="Q70" i="12"/>
  <c r="U70" i="12"/>
  <c r="G70" i="12"/>
  <c r="M70" i="12"/>
  <c r="K70" i="12"/>
  <c r="C72" i="11"/>
  <c r="D71" i="11"/>
  <c r="L70" i="12"/>
  <c r="D71" i="8"/>
  <c r="X70" i="12"/>
  <c r="H70" i="12"/>
  <c r="P70" i="12"/>
  <c r="C71" i="8"/>
  <c r="C70" i="8"/>
  <c r="F70" i="11"/>
  <c r="E70" i="11"/>
  <c r="G70" i="11"/>
  <c r="I70" i="11"/>
  <c r="H70" i="11"/>
  <c r="K70" i="11"/>
  <c r="J70" i="11"/>
  <c r="M70" i="11"/>
  <c r="L70" i="11"/>
  <c r="N70" i="11"/>
  <c r="O70" i="11"/>
  <c r="P70" i="11"/>
  <c r="Q70" i="11"/>
  <c r="R70" i="11"/>
  <c r="S70" i="11"/>
  <c r="U70" i="11"/>
  <c r="T70" i="11"/>
  <c r="V70" i="11"/>
  <c r="W70" i="11"/>
  <c r="X70" i="11"/>
  <c r="I77" i="16" l="1"/>
  <c r="C77" i="16" s="1"/>
  <c r="H77" i="16"/>
  <c r="B77" i="16" s="1"/>
  <c r="G77" i="16"/>
  <c r="A78" i="16"/>
  <c r="J77" i="16"/>
  <c r="D77" i="16" s="1"/>
  <c r="L77" i="16"/>
  <c r="F77" i="16" s="1"/>
  <c r="K77" i="16"/>
  <c r="E77" i="16" s="1"/>
  <c r="I77" i="15"/>
  <c r="C77" i="15" s="1"/>
  <c r="J77" i="15"/>
  <c r="D77" i="15" s="1"/>
  <c r="K77" i="15"/>
  <c r="E77" i="15" s="1"/>
  <c r="L77" i="15"/>
  <c r="F77" i="15" s="1"/>
  <c r="G77" i="15"/>
  <c r="H77" i="15"/>
  <c r="B77" i="15" s="1"/>
  <c r="A78" i="15"/>
  <c r="A78" i="14"/>
  <c r="K77" i="14"/>
  <c r="E77" i="14" s="1"/>
  <c r="L77" i="14"/>
  <c r="F77" i="14" s="1"/>
  <c r="H77" i="14"/>
  <c r="B77" i="14" s="1"/>
  <c r="I77" i="14"/>
  <c r="C77" i="14" s="1"/>
  <c r="J77" i="14"/>
  <c r="D77" i="14" s="1"/>
  <c r="G77" i="14"/>
  <c r="AG82" i="13"/>
  <c r="AH81" i="13"/>
  <c r="D73" i="8"/>
  <c r="E71" i="11"/>
  <c r="F71" i="11"/>
  <c r="G71" i="11"/>
  <c r="I71" i="11"/>
  <c r="H71" i="11"/>
  <c r="J71" i="11"/>
  <c r="K71" i="11"/>
  <c r="L71" i="11"/>
  <c r="M71" i="11"/>
  <c r="O71" i="11"/>
  <c r="N71" i="11"/>
  <c r="Q71" i="11"/>
  <c r="P71" i="11"/>
  <c r="R71" i="11"/>
  <c r="S71" i="11"/>
  <c r="U71" i="11"/>
  <c r="T71" i="11"/>
  <c r="V71" i="11"/>
  <c r="W71" i="11"/>
  <c r="X71" i="11"/>
  <c r="D72" i="11"/>
  <c r="C73" i="11"/>
  <c r="F72" i="12"/>
  <c r="E72" i="12"/>
  <c r="X72" i="12"/>
  <c r="V72" i="12"/>
  <c r="L72" i="12"/>
  <c r="T72" i="12"/>
  <c r="D72" i="12"/>
  <c r="R72" i="12" s="1"/>
  <c r="C73" i="12"/>
  <c r="N72" i="12"/>
  <c r="O71" i="12"/>
  <c r="W71" i="12"/>
  <c r="U71" i="12"/>
  <c r="M71" i="12"/>
  <c r="K71" i="12"/>
  <c r="G71" i="12"/>
  <c r="S71" i="12"/>
  <c r="Q71" i="12"/>
  <c r="I71" i="12"/>
  <c r="A72" i="8"/>
  <c r="D72" i="8"/>
  <c r="B73" i="8"/>
  <c r="C72" i="8"/>
  <c r="A79" i="16" l="1"/>
  <c r="L78" i="16"/>
  <c r="F78" i="16" s="1"/>
  <c r="K78" i="16"/>
  <c r="E78" i="16" s="1"/>
  <c r="J78" i="16"/>
  <c r="D78" i="16" s="1"/>
  <c r="I78" i="16"/>
  <c r="C78" i="16" s="1"/>
  <c r="H78" i="16"/>
  <c r="B78" i="16" s="1"/>
  <c r="G78" i="16"/>
  <c r="L78" i="15"/>
  <c r="F78" i="15" s="1"/>
  <c r="H78" i="15"/>
  <c r="B78" i="15" s="1"/>
  <c r="I78" i="15"/>
  <c r="C78" i="15" s="1"/>
  <c r="J78" i="15"/>
  <c r="D78" i="15" s="1"/>
  <c r="G78" i="15"/>
  <c r="K78" i="15"/>
  <c r="E78" i="15" s="1"/>
  <c r="A79" i="15"/>
  <c r="A79" i="14"/>
  <c r="I78" i="14"/>
  <c r="C78" i="14" s="1"/>
  <c r="H78" i="14"/>
  <c r="B78" i="14" s="1"/>
  <c r="J78" i="14"/>
  <c r="D78" i="14" s="1"/>
  <c r="K78" i="14"/>
  <c r="E78" i="14" s="1"/>
  <c r="L78" i="14"/>
  <c r="F78" i="14" s="1"/>
  <c r="G78" i="14"/>
  <c r="AG83" i="13"/>
  <c r="AH82" i="13"/>
  <c r="C74" i="12"/>
  <c r="F73" i="12"/>
  <c r="E73" i="12"/>
  <c r="L73" i="12"/>
  <c r="T73" i="12"/>
  <c r="V73" i="12"/>
  <c r="D73" i="12"/>
  <c r="X73" i="12" s="1"/>
  <c r="N73" i="12"/>
  <c r="P72" i="12"/>
  <c r="J72" i="12"/>
  <c r="H72" i="12"/>
  <c r="C73" i="8"/>
  <c r="F72" i="11"/>
  <c r="E72" i="11"/>
  <c r="G72" i="11"/>
  <c r="I72" i="11"/>
  <c r="H72" i="11"/>
  <c r="K72" i="11"/>
  <c r="J72" i="11"/>
  <c r="M72" i="11"/>
  <c r="L72" i="11"/>
  <c r="N72" i="11"/>
  <c r="O72" i="11"/>
  <c r="P72" i="11"/>
  <c r="Q72" i="11"/>
  <c r="S72" i="11"/>
  <c r="R72" i="11"/>
  <c r="T72" i="11"/>
  <c r="U72" i="11"/>
  <c r="W72" i="11"/>
  <c r="V72" i="11"/>
  <c r="X72" i="11"/>
  <c r="U72" i="12"/>
  <c r="O72" i="12"/>
  <c r="M72" i="12"/>
  <c r="K72" i="12"/>
  <c r="G72" i="12"/>
  <c r="W72" i="12"/>
  <c r="S72" i="12"/>
  <c r="Q72" i="12"/>
  <c r="I72" i="12"/>
  <c r="A73" i="8"/>
  <c r="C74" i="11"/>
  <c r="D73" i="11"/>
  <c r="I79" i="16" l="1"/>
  <c r="C79" i="16" s="1"/>
  <c r="H79" i="16"/>
  <c r="B79" i="16" s="1"/>
  <c r="G79" i="16"/>
  <c r="A80" i="16"/>
  <c r="J79" i="16"/>
  <c r="D79" i="16" s="1"/>
  <c r="L79" i="16"/>
  <c r="F79" i="16" s="1"/>
  <c r="K79" i="16"/>
  <c r="E79" i="16" s="1"/>
  <c r="I79" i="15"/>
  <c r="C79" i="15" s="1"/>
  <c r="J79" i="15"/>
  <c r="D79" i="15" s="1"/>
  <c r="K79" i="15"/>
  <c r="E79" i="15" s="1"/>
  <c r="L79" i="15"/>
  <c r="F79" i="15" s="1"/>
  <c r="H79" i="15"/>
  <c r="B79" i="15" s="1"/>
  <c r="G79" i="15"/>
  <c r="A80" i="15"/>
  <c r="A80" i="14"/>
  <c r="L79" i="14"/>
  <c r="F79" i="14" s="1"/>
  <c r="J79" i="14"/>
  <c r="D79" i="14" s="1"/>
  <c r="K79" i="14"/>
  <c r="E79" i="14" s="1"/>
  <c r="H79" i="14"/>
  <c r="B79" i="14" s="1"/>
  <c r="I79" i="14"/>
  <c r="C79" i="14" s="1"/>
  <c r="G79" i="14"/>
  <c r="AG84" i="13"/>
  <c r="AH83" i="13"/>
  <c r="F73" i="11"/>
  <c r="E73" i="11"/>
  <c r="G73" i="11"/>
  <c r="H73" i="11"/>
  <c r="I73" i="11"/>
  <c r="J73" i="11"/>
  <c r="K73" i="11"/>
  <c r="M73" i="11"/>
  <c r="L73" i="11"/>
  <c r="N73" i="11"/>
  <c r="O73" i="11"/>
  <c r="P73" i="11"/>
  <c r="Q73" i="11"/>
  <c r="S73" i="11"/>
  <c r="R73" i="11"/>
  <c r="T73" i="11"/>
  <c r="U73" i="11"/>
  <c r="W73" i="11"/>
  <c r="V73" i="11"/>
  <c r="X73" i="11"/>
  <c r="C75" i="11"/>
  <c r="D74" i="11"/>
  <c r="H73" i="12"/>
  <c r="P73" i="12"/>
  <c r="R73" i="12"/>
  <c r="S73" i="12"/>
  <c r="U73" i="12"/>
  <c r="M73" i="12"/>
  <c r="K73" i="12"/>
  <c r="G73" i="12"/>
  <c r="Q73" i="12"/>
  <c r="O73" i="12"/>
  <c r="W73" i="12"/>
  <c r="I73" i="12"/>
  <c r="A74" i="8"/>
  <c r="B74" i="8"/>
  <c r="L74" i="12"/>
  <c r="J74" i="12"/>
  <c r="H74" i="12"/>
  <c r="D74" i="12"/>
  <c r="X74" i="12"/>
  <c r="N74" i="12"/>
  <c r="F74" i="12"/>
  <c r="E74" i="12"/>
  <c r="R74" i="12"/>
  <c r="T74" i="12"/>
  <c r="V74" i="12"/>
  <c r="P74" i="12"/>
  <c r="C75" i="12"/>
  <c r="D74" i="8"/>
  <c r="J73" i="12"/>
  <c r="A81" i="16" l="1"/>
  <c r="L80" i="16"/>
  <c r="F80" i="16" s="1"/>
  <c r="K80" i="16"/>
  <c r="E80" i="16" s="1"/>
  <c r="J80" i="16"/>
  <c r="D80" i="16" s="1"/>
  <c r="I80" i="16"/>
  <c r="C80" i="16" s="1"/>
  <c r="H80" i="16"/>
  <c r="B80" i="16" s="1"/>
  <c r="G80" i="16"/>
  <c r="J80" i="15"/>
  <c r="D80" i="15" s="1"/>
  <c r="H80" i="15"/>
  <c r="B80" i="15" s="1"/>
  <c r="I80" i="15"/>
  <c r="C80" i="15" s="1"/>
  <c r="K80" i="15"/>
  <c r="E80" i="15" s="1"/>
  <c r="L80" i="15"/>
  <c r="F80" i="15" s="1"/>
  <c r="G80" i="15"/>
  <c r="A81" i="15"/>
  <c r="A81" i="14"/>
  <c r="H80" i="14"/>
  <c r="B80" i="14" s="1"/>
  <c r="I80" i="14"/>
  <c r="C80" i="14" s="1"/>
  <c r="J80" i="14"/>
  <c r="D80" i="14" s="1"/>
  <c r="K80" i="14"/>
  <c r="E80" i="14" s="1"/>
  <c r="L80" i="14"/>
  <c r="F80" i="14" s="1"/>
  <c r="G80" i="14"/>
  <c r="AG85" i="13"/>
  <c r="AH84" i="13"/>
  <c r="D75" i="11"/>
  <c r="C76" i="11"/>
  <c r="A75" i="8"/>
  <c r="D76" i="8" s="1"/>
  <c r="D75" i="8"/>
  <c r="B75" i="8"/>
  <c r="B76" i="8"/>
  <c r="C75" i="8"/>
  <c r="C74" i="8"/>
  <c r="F74" i="11"/>
  <c r="E74" i="11"/>
  <c r="G74" i="11"/>
  <c r="I74" i="11"/>
  <c r="H74" i="11"/>
  <c r="K74" i="11"/>
  <c r="J74" i="11"/>
  <c r="M74" i="11"/>
  <c r="L74" i="11"/>
  <c r="O74" i="11"/>
  <c r="N74" i="11"/>
  <c r="P74" i="11"/>
  <c r="Q74" i="11"/>
  <c r="S74" i="11"/>
  <c r="R74" i="11"/>
  <c r="T74" i="11"/>
  <c r="U74" i="11"/>
  <c r="W74" i="11"/>
  <c r="V74" i="11"/>
  <c r="X74" i="11"/>
  <c r="M74" i="12"/>
  <c r="S74" i="12"/>
  <c r="Q74" i="12"/>
  <c r="U74" i="12"/>
  <c r="O74" i="12"/>
  <c r="W74" i="12"/>
  <c r="G74" i="12"/>
  <c r="K74" i="12"/>
  <c r="I74" i="12"/>
  <c r="E75" i="12"/>
  <c r="D75" i="12"/>
  <c r="P75" i="12" s="1"/>
  <c r="C76" i="12"/>
  <c r="F75" i="12"/>
  <c r="I81" i="16" l="1"/>
  <c r="C81" i="16" s="1"/>
  <c r="H81" i="16"/>
  <c r="B81" i="16" s="1"/>
  <c r="G81" i="16"/>
  <c r="A82" i="16"/>
  <c r="J81" i="16"/>
  <c r="D81" i="16" s="1"/>
  <c r="L81" i="16"/>
  <c r="F81" i="16" s="1"/>
  <c r="K81" i="16"/>
  <c r="E81" i="16" s="1"/>
  <c r="H81" i="15"/>
  <c r="B81" i="15" s="1"/>
  <c r="G81" i="15"/>
  <c r="I81" i="15"/>
  <c r="C81" i="15" s="1"/>
  <c r="J81" i="15"/>
  <c r="D81" i="15" s="1"/>
  <c r="K81" i="15"/>
  <c r="E81" i="15" s="1"/>
  <c r="L81" i="15"/>
  <c r="F81" i="15" s="1"/>
  <c r="A82" i="15"/>
  <c r="A82" i="14"/>
  <c r="J81" i="14"/>
  <c r="D81" i="14" s="1"/>
  <c r="I81" i="14"/>
  <c r="C81" i="14" s="1"/>
  <c r="K81" i="14"/>
  <c r="E81" i="14" s="1"/>
  <c r="L81" i="14"/>
  <c r="F81" i="14" s="1"/>
  <c r="H81" i="14"/>
  <c r="B81" i="14" s="1"/>
  <c r="G81" i="14"/>
  <c r="AG86" i="13"/>
  <c r="AH85" i="13"/>
  <c r="Q75" i="12"/>
  <c r="U75" i="12"/>
  <c r="W75" i="12"/>
  <c r="M75" i="12"/>
  <c r="K75" i="12"/>
  <c r="O75" i="12"/>
  <c r="S75" i="12"/>
  <c r="I75" i="12"/>
  <c r="G75" i="12"/>
  <c r="T75" i="12"/>
  <c r="C77" i="11"/>
  <c r="D76" i="11"/>
  <c r="R75" i="12"/>
  <c r="C76" i="8"/>
  <c r="H75" i="12"/>
  <c r="V75" i="12"/>
  <c r="J75" i="12"/>
  <c r="A76" i="8"/>
  <c r="D77" i="8" s="1"/>
  <c r="X75" i="12"/>
  <c r="L75" i="12"/>
  <c r="N75" i="12"/>
  <c r="E76" i="12"/>
  <c r="V76" i="12"/>
  <c r="P76" i="12"/>
  <c r="T76" i="12"/>
  <c r="R76" i="12"/>
  <c r="D76" i="12"/>
  <c r="N76" i="12" s="1"/>
  <c r="F76" i="12"/>
  <c r="C77" i="12"/>
  <c r="J76" i="12"/>
  <c r="X76" i="12"/>
  <c r="H76" i="12"/>
  <c r="E75" i="11"/>
  <c r="F75" i="11"/>
  <c r="G75" i="11"/>
  <c r="H75" i="11"/>
  <c r="I75" i="11"/>
  <c r="K75" i="11"/>
  <c r="J75" i="11"/>
  <c r="L75" i="11"/>
  <c r="M75" i="11"/>
  <c r="O75" i="11"/>
  <c r="N75" i="11"/>
  <c r="Q75" i="11"/>
  <c r="P75" i="11"/>
  <c r="S75" i="11"/>
  <c r="R75" i="11"/>
  <c r="T75" i="11"/>
  <c r="U75" i="11"/>
  <c r="V75" i="11"/>
  <c r="W75" i="11"/>
  <c r="X75" i="11"/>
  <c r="A83" i="16" l="1"/>
  <c r="L82" i="16"/>
  <c r="F82" i="16" s="1"/>
  <c r="K82" i="16"/>
  <c r="E82" i="16" s="1"/>
  <c r="J82" i="16"/>
  <c r="D82" i="16" s="1"/>
  <c r="I82" i="16"/>
  <c r="C82" i="16" s="1"/>
  <c r="H82" i="16"/>
  <c r="B82" i="16" s="1"/>
  <c r="G82" i="16"/>
  <c r="H82" i="15"/>
  <c r="B82" i="15" s="1"/>
  <c r="L82" i="15"/>
  <c r="F82" i="15" s="1"/>
  <c r="G82" i="15"/>
  <c r="I82" i="15"/>
  <c r="C82" i="15" s="1"/>
  <c r="J82" i="15"/>
  <c r="D82" i="15" s="1"/>
  <c r="K82" i="15"/>
  <c r="E82" i="15" s="1"/>
  <c r="A83" i="15"/>
  <c r="A83" i="14"/>
  <c r="H82" i="14"/>
  <c r="B82" i="14" s="1"/>
  <c r="I82" i="14"/>
  <c r="C82" i="14" s="1"/>
  <c r="J82" i="14"/>
  <c r="D82" i="14" s="1"/>
  <c r="K82" i="14"/>
  <c r="E82" i="14" s="1"/>
  <c r="L82" i="14"/>
  <c r="F82" i="14" s="1"/>
  <c r="G82" i="14"/>
  <c r="AG87" i="13"/>
  <c r="AH86" i="13"/>
  <c r="E76" i="11"/>
  <c r="F76" i="11"/>
  <c r="G76" i="11"/>
  <c r="I76" i="11"/>
  <c r="H76" i="11"/>
  <c r="J76" i="11"/>
  <c r="K76" i="11"/>
  <c r="M76" i="11"/>
  <c r="L76" i="11"/>
  <c r="O76" i="11"/>
  <c r="N76" i="11"/>
  <c r="P76" i="11"/>
  <c r="Q76" i="11"/>
  <c r="R76" i="11"/>
  <c r="S76" i="11"/>
  <c r="U76" i="11"/>
  <c r="T76" i="11"/>
  <c r="V76" i="11"/>
  <c r="W76" i="11"/>
  <c r="X76" i="11"/>
  <c r="A77" i="8"/>
  <c r="D77" i="11"/>
  <c r="C78" i="11"/>
  <c r="E77" i="12"/>
  <c r="C78" i="12"/>
  <c r="P77" i="12"/>
  <c r="X77" i="12"/>
  <c r="F77" i="12"/>
  <c r="D77" i="12"/>
  <c r="V77" i="12" s="1"/>
  <c r="L76" i="12"/>
  <c r="Q76" i="12"/>
  <c r="W76" i="12"/>
  <c r="U76" i="12"/>
  <c r="I76" i="12"/>
  <c r="M76" i="12"/>
  <c r="K76" i="12"/>
  <c r="O76" i="12"/>
  <c r="S76" i="12"/>
  <c r="G76" i="12"/>
  <c r="B77" i="8"/>
  <c r="I83" i="16" l="1"/>
  <c r="C83" i="16" s="1"/>
  <c r="H83" i="16"/>
  <c r="B83" i="16" s="1"/>
  <c r="G83" i="16"/>
  <c r="A84" i="16"/>
  <c r="J83" i="16"/>
  <c r="D83" i="16" s="1"/>
  <c r="L83" i="16"/>
  <c r="F83" i="16" s="1"/>
  <c r="K83" i="16"/>
  <c r="E83" i="16" s="1"/>
  <c r="K83" i="15"/>
  <c r="E83" i="15" s="1"/>
  <c r="H83" i="15"/>
  <c r="B83" i="15" s="1"/>
  <c r="I83" i="15"/>
  <c r="C83" i="15" s="1"/>
  <c r="J83" i="15"/>
  <c r="D83" i="15" s="1"/>
  <c r="L83" i="15"/>
  <c r="F83" i="15" s="1"/>
  <c r="G83" i="15"/>
  <c r="A84" i="15"/>
  <c r="A84" i="14"/>
  <c r="H83" i="14"/>
  <c r="B83" i="14" s="1"/>
  <c r="I83" i="14"/>
  <c r="C83" i="14" s="1"/>
  <c r="J83" i="14"/>
  <c r="D83" i="14" s="1"/>
  <c r="K83" i="14"/>
  <c r="E83" i="14" s="1"/>
  <c r="L83" i="14"/>
  <c r="F83" i="14" s="1"/>
  <c r="G83" i="14"/>
  <c r="AG88" i="13"/>
  <c r="AH87" i="13"/>
  <c r="A78" i="8"/>
  <c r="D78" i="8"/>
  <c r="B78" i="8"/>
  <c r="E77" i="11"/>
  <c r="F77" i="11"/>
  <c r="G77" i="11"/>
  <c r="H77" i="11"/>
  <c r="I77" i="11"/>
  <c r="J77" i="11"/>
  <c r="K77" i="11"/>
  <c r="L77" i="11"/>
  <c r="M77" i="11"/>
  <c r="N77" i="11"/>
  <c r="O77" i="11"/>
  <c r="Q77" i="11"/>
  <c r="P77" i="11"/>
  <c r="R77" i="11"/>
  <c r="S77" i="11"/>
  <c r="U77" i="11"/>
  <c r="T77" i="11"/>
  <c r="W77" i="11"/>
  <c r="V77" i="11"/>
  <c r="X77" i="11"/>
  <c r="R77" i="12"/>
  <c r="L77" i="12"/>
  <c r="J77" i="12"/>
  <c r="U77" i="12"/>
  <c r="K77" i="12"/>
  <c r="Q77" i="12"/>
  <c r="I77" i="12"/>
  <c r="W77" i="12"/>
  <c r="M77" i="12"/>
  <c r="G77" i="12"/>
  <c r="O77" i="12"/>
  <c r="S77" i="12"/>
  <c r="T77" i="12"/>
  <c r="T78" i="12"/>
  <c r="X78" i="12"/>
  <c r="V78" i="12"/>
  <c r="D78" i="12"/>
  <c r="H78" i="12" s="1"/>
  <c r="N78" i="12"/>
  <c r="E78" i="12"/>
  <c r="R78" i="12"/>
  <c r="L78" i="12"/>
  <c r="F78" i="12"/>
  <c r="P78" i="12"/>
  <c r="C79" i="12"/>
  <c r="J78" i="12"/>
  <c r="N77" i="12"/>
  <c r="H77" i="12"/>
  <c r="B79" i="8"/>
  <c r="C78" i="8"/>
  <c r="C77" i="8"/>
  <c r="D78" i="11"/>
  <c r="C79" i="11"/>
  <c r="G84" i="16" l="1"/>
  <c r="A85" i="16"/>
  <c r="L84" i="16"/>
  <c r="F84" i="16" s="1"/>
  <c r="K84" i="16"/>
  <c r="E84" i="16" s="1"/>
  <c r="J84" i="16"/>
  <c r="D84" i="16" s="1"/>
  <c r="I84" i="16"/>
  <c r="C84" i="16" s="1"/>
  <c r="H84" i="16"/>
  <c r="B84" i="16" s="1"/>
  <c r="K84" i="15"/>
  <c r="E84" i="15" s="1"/>
  <c r="L84" i="15"/>
  <c r="F84" i="15" s="1"/>
  <c r="H84" i="15"/>
  <c r="B84" i="15" s="1"/>
  <c r="G84" i="15"/>
  <c r="I84" i="15"/>
  <c r="C84" i="15" s="1"/>
  <c r="J84" i="15"/>
  <c r="D84" i="15" s="1"/>
  <c r="A85" i="15"/>
  <c r="A85" i="14"/>
  <c r="K84" i="14"/>
  <c r="E84" i="14" s="1"/>
  <c r="H84" i="14"/>
  <c r="B84" i="14" s="1"/>
  <c r="I84" i="14"/>
  <c r="C84" i="14" s="1"/>
  <c r="J84" i="14"/>
  <c r="D84" i="14" s="1"/>
  <c r="L84" i="14"/>
  <c r="F84" i="14" s="1"/>
  <c r="G84" i="14"/>
  <c r="AG89" i="13"/>
  <c r="AH88" i="13"/>
  <c r="W78" i="12"/>
  <c r="U78" i="12"/>
  <c r="I78" i="12"/>
  <c r="S78" i="12"/>
  <c r="O78" i="12"/>
  <c r="G78" i="12"/>
  <c r="K78" i="12"/>
  <c r="M78" i="12"/>
  <c r="Q78" i="12"/>
  <c r="F78" i="11"/>
  <c r="E78" i="11"/>
  <c r="G78" i="11"/>
  <c r="H78" i="11"/>
  <c r="I78" i="11"/>
  <c r="K78" i="11"/>
  <c r="J78" i="11"/>
  <c r="L78" i="11"/>
  <c r="M78" i="11"/>
  <c r="N78" i="11"/>
  <c r="O78" i="11"/>
  <c r="Q78" i="11"/>
  <c r="P78" i="11"/>
  <c r="S78" i="11"/>
  <c r="R78" i="11"/>
  <c r="T78" i="11"/>
  <c r="U78" i="11"/>
  <c r="W78" i="11"/>
  <c r="V78" i="11"/>
  <c r="X78" i="11"/>
  <c r="A79" i="8"/>
  <c r="B80" i="8" s="1"/>
  <c r="D79" i="8"/>
  <c r="C79" i="8"/>
  <c r="C80" i="11"/>
  <c r="D79" i="11"/>
  <c r="N79" i="12"/>
  <c r="E79" i="12"/>
  <c r="P79" i="12"/>
  <c r="H79" i="12"/>
  <c r="T79" i="12"/>
  <c r="R79" i="12"/>
  <c r="L79" i="12"/>
  <c r="F79" i="12"/>
  <c r="D79" i="12"/>
  <c r="X79" i="12" s="1"/>
  <c r="C80" i="12"/>
  <c r="K85" i="16" l="1"/>
  <c r="E85" i="16" s="1"/>
  <c r="J85" i="16"/>
  <c r="D85" i="16" s="1"/>
  <c r="A86" i="16"/>
  <c r="L85" i="16"/>
  <c r="F85" i="16" s="1"/>
  <c r="I85" i="16"/>
  <c r="C85" i="16" s="1"/>
  <c r="H85" i="16"/>
  <c r="B85" i="16" s="1"/>
  <c r="G85" i="16"/>
  <c r="I85" i="15"/>
  <c r="C85" i="15" s="1"/>
  <c r="H85" i="15"/>
  <c r="B85" i="15" s="1"/>
  <c r="J85" i="15"/>
  <c r="D85" i="15" s="1"/>
  <c r="K85" i="15"/>
  <c r="E85" i="15" s="1"/>
  <c r="L85" i="15"/>
  <c r="F85" i="15" s="1"/>
  <c r="G85" i="15"/>
  <c r="A86" i="15"/>
  <c r="A86" i="14"/>
  <c r="H85" i="14"/>
  <c r="B85" i="14" s="1"/>
  <c r="I85" i="14"/>
  <c r="C85" i="14" s="1"/>
  <c r="J85" i="14"/>
  <c r="D85" i="14" s="1"/>
  <c r="K85" i="14"/>
  <c r="E85" i="14" s="1"/>
  <c r="L85" i="14"/>
  <c r="F85" i="14" s="1"/>
  <c r="G85" i="14"/>
  <c r="AG90" i="13"/>
  <c r="AH89" i="13"/>
  <c r="C80" i="8"/>
  <c r="E79" i="11"/>
  <c r="F79" i="11"/>
  <c r="G79" i="11"/>
  <c r="I79" i="11"/>
  <c r="H79" i="11"/>
  <c r="K79" i="11"/>
  <c r="J79" i="11"/>
  <c r="L79" i="11"/>
  <c r="M79" i="11"/>
  <c r="O79" i="11"/>
  <c r="N79" i="11"/>
  <c r="P79" i="11"/>
  <c r="Q79" i="11"/>
  <c r="R79" i="11"/>
  <c r="S79" i="11"/>
  <c r="T79" i="11"/>
  <c r="U79" i="11"/>
  <c r="V79" i="11"/>
  <c r="W79" i="11"/>
  <c r="X79" i="11"/>
  <c r="D80" i="11"/>
  <c r="C81" i="11"/>
  <c r="E80" i="12"/>
  <c r="F80" i="12"/>
  <c r="D80" i="12"/>
  <c r="P80" i="12" s="1"/>
  <c r="C81" i="12"/>
  <c r="V79" i="12"/>
  <c r="A80" i="8"/>
  <c r="D80" i="8"/>
  <c r="W79" i="12"/>
  <c r="O79" i="12"/>
  <c r="S79" i="12"/>
  <c r="U79" i="12"/>
  <c r="G79" i="12"/>
  <c r="I79" i="12"/>
  <c r="K79" i="12"/>
  <c r="M79" i="12"/>
  <c r="Q79" i="12"/>
  <c r="J79" i="12"/>
  <c r="G86" i="16" l="1"/>
  <c r="K86" i="16"/>
  <c r="E86" i="16" s="1"/>
  <c r="J86" i="16"/>
  <c r="D86" i="16" s="1"/>
  <c r="I86" i="16"/>
  <c r="C86" i="16" s="1"/>
  <c r="H86" i="16"/>
  <c r="B86" i="16" s="1"/>
  <c r="L86" i="16"/>
  <c r="F86" i="16" s="1"/>
  <c r="A87" i="16"/>
  <c r="L86" i="15"/>
  <c r="F86" i="15" s="1"/>
  <c r="J86" i="15"/>
  <c r="D86" i="15" s="1"/>
  <c r="K86" i="15"/>
  <c r="E86" i="15" s="1"/>
  <c r="G86" i="15"/>
  <c r="I86" i="15"/>
  <c r="C86" i="15" s="1"/>
  <c r="H86" i="15"/>
  <c r="B86" i="15" s="1"/>
  <c r="A87" i="15"/>
  <c r="A87" i="14"/>
  <c r="I86" i="14"/>
  <c r="C86" i="14" s="1"/>
  <c r="L86" i="14"/>
  <c r="F86" i="14" s="1"/>
  <c r="H86" i="14"/>
  <c r="B86" i="14" s="1"/>
  <c r="J86" i="14"/>
  <c r="D86" i="14" s="1"/>
  <c r="K86" i="14"/>
  <c r="E86" i="14" s="1"/>
  <c r="G86" i="14"/>
  <c r="AG91" i="13"/>
  <c r="AH90" i="13"/>
  <c r="F80" i="11"/>
  <c r="E80" i="11"/>
  <c r="G80" i="11"/>
  <c r="I80" i="11"/>
  <c r="H80" i="11"/>
  <c r="J80" i="11"/>
  <c r="K80" i="11"/>
  <c r="L80" i="11"/>
  <c r="M80" i="11"/>
  <c r="N80" i="11"/>
  <c r="O80" i="11"/>
  <c r="Q80" i="11"/>
  <c r="P80" i="11"/>
  <c r="S80" i="11"/>
  <c r="R80" i="11"/>
  <c r="T80" i="11"/>
  <c r="U80" i="11"/>
  <c r="W80" i="11"/>
  <c r="V80" i="11"/>
  <c r="X80" i="11"/>
  <c r="L80" i="12"/>
  <c r="J80" i="12"/>
  <c r="U80" i="12"/>
  <c r="W80" i="12"/>
  <c r="O80" i="12"/>
  <c r="G80" i="12"/>
  <c r="S80" i="12"/>
  <c r="M80" i="12"/>
  <c r="K80" i="12"/>
  <c r="I80" i="12"/>
  <c r="Q80" i="12"/>
  <c r="N80" i="12"/>
  <c r="H80" i="12"/>
  <c r="A81" i="8"/>
  <c r="B81" i="8"/>
  <c r="R81" i="12"/>
  <c r="C82" i="12"/>
  <c r="E81" i="12"/>
  <c r="F81" i="12"/>
  <c r="D81" i="12"/>
  <c r="T81" i="12" s="1"/>
  <c r="H81" i="12"/>
  <c r="N81" i="12"/>
  <c r="L81" i="12"/>
  <c r="D81" i="8"/>
  <c r="T80" i="12"/>
  <c r="X80" i="12"/>
  <c r="R80" i="12"/>
  <c r="V80" i="12"/>
  <c r="D82" i="8"/>
  <c r="C82" i="11"/>
  <c r="D81" i="11"/>
  <c r="K87" i="16" l="1"/>
  <c r="E87" i="16" s="1"/>
  <c r="J87" i="16"/>
  <c r="D87" i="16" s="1"/>
  <c r="I87" i="16"/>
  <c r="C87" i="16" s="1"/>
  <c r="H87" i="16"/>
  <c r="B87" i="16" s="1"/>
  <c r="G87" i="16"/>
  <c r="L87" i="16"/>
  <c r="F87" i="16" s="1"/>
  <c r="A88" i="16"/>
  <c r="H87" i="15"/>
  <c r="B87" i="15" s="1"/>
  <c r="I87" i="15"/>
  <c r="C87" i="15" s="1"/>
  <c r="J87" i="15"/>
  <c r="D87" i="15" s="1"/>
  <c r="K87" i="15"/>
  <c r="E87" i="15" s="1"/>
  <c r="L87" i="15"/>
  <c r="F87" i="15" s="1"/>
  <c r="G87" i="15"/>
  <c r="A88" i="15"/>
  <c r="A88" i="14"/>
  <c r="L87" i="14"/>
  <c r="F87" i="14" s="1"/>
  <c r="H87" i="14"/>
  <c r="B87" i="14" s="1"/>
  <c r="I87" i="14"/>
  <c r="C87" i="14" s="1"/>
  <c r="J87" i="14"/>
  <c r="D87" i="14" s="1"/>
  <c r="K87" i="14"/>
  <c r="E87" i="14" s="1"/>
  <c r="G87" i="14"/>
  <c r="AG92" i="13"/>
  <c r="AH91" i="13"/>
  <c r="C83" i="11"/>
  <c r="D82" i="11"/>
  <c r="X81" i="12"/>
  <c r="P81" i="12"/>
  <c r="D83" i="8"/>
  <c r="V81" i="12"/>
  <c r="S81" i="12"/>
  <c r="O81" i="12"/>
  <c r="M81" i="12"/>
  <c r="K81" i="12"/>
  <c r="G81" i="12"/>
  <c r="W81" i="12"/>
  <c r="I81" i="12"/>
  <c r="U81" i="12"/>
  <c r="Q81" i="12"/>
  <c r="D82" i="12"/>
  <c r="L82" i="12" s="1"/>
  <c r="E82" i="12"/>
  <c r="X82" i="12"/>
  <c r="V82" i="12"/>
  <c r="T82" i="12"/>
  <c r="J82" i="12"/>
  <c r="P82" i="12"/>
  <c r="C83" i="12"/>
  <c r="H82" i="12"/>
  <c r="N82" i="12"/>
  <c r="R82" i="12"/>
  <c r="F82" i="12"/>
  <c r="B83" i="8"/>
  <c r="C82" i="8"/>
  <c r="C81" i="8"/>
  <c r="J81" i="12"/>
  <c r="A82" i="8"/>
  <c r="B82" i="8"/>
  <c r="F81" i="11"/>
  <c r="E81" i="11"/>
  <c r="G81" i="11"/>
  <c r="H81" i="11"/>
  <c r="I81" i="11"/>
  <c r="K81" i="11"/>
  <c r="J81" i="11"/>
  <c r="M81" i="11"/>
  <c r="L81" i="11"/>
  <c r="N81" i="11"/>
  <c r="O81" i="11"/>
  <c r="P81" i="11"/>
  <c r="Q81" i="11"/>
  <c r="S81" i="11"/>
  <c r="R81" i="11"/>
  <c r="T81" i="11"/>
  <c r="U81" i="11"/>
  <c r="V81" i="11"/>
  <c r="W81" i="11"/>
  <c r="X81" i="11"/>
  <c r="G88" i="16" l="1"/>
  <c r="I88" i="16"/>
  <c r="C88" i="16" s="1"/>
  <c r="H88" i="16"/>
  <c r="B88" i="16" s="1"/>
  <c r="A89" i="16"/>
  <c r="J88" i="16"/>
  <c r="D88" i="16" s="1"/>
  <c r="L88" i="16"/>
  <c r="F88" i="16" s="1"/>
  <c r="K88" i="16"/>
  <c r="E88" i="16" s="1"/>
  <c r="J88" i="15"/>
  <c r="D88" i="15" s="1"/>
  <c r="I88" i="15"/>
  <c r="C88" i="15" s="1"/>
  <c r="K88" i="15"/>
  <c r="E88" i="15" s="1"/>
  <c r="L88" i="15"/>
  <c r="F88" i="15" s="1"/>
  <c r="H88" i="15"/>
  <c r="B88" i="15" s="1"/>
  <c r="G88" i="15"/>
  <c r="A89" i="15"/>
  <c r="A89" i="14"/>
  <c r="K88" i="14"/>
  <c r="E88" i="14" s="1"/>
  <c r="L88" i="14"/>
  <c r="F88" i="14" s="1"/>
  <c r="H88" i="14"/>
  <c r="B88" i="14" s="1"/>
  <c r="I88" i="14"/>
  <c r="C88" i="14" s="1"/>
  <c r="J88" i="14"/>
  <c r="D88" i="14" s="1"/>
  <c r="G88" i="14"/>
  <c r="AG93" i="13"/>
  <c r="AH92" i="13"/>
  <c r="C83" i="8"/>
  <c r="A83" i="8"/>
  <c r="M82" i="12"/>
  <c r="S82" i="12"/>
  <c r="O82" i="12"/>
  <c r="K82" i="12"/>
  <c r="W82" i="12"/>
  <c r="Q82" i="12"/>
  <c r="G82" i="12"/>
  <c r="I82" i="12"/>
  <c r="U82" i="12"/>
  <c r="F82" i="11"/>
  <c r="E82" i="11"/>
  <c r="G82" i="11"/>
  <c r="H82" i="11"/>
  <c r="I82" i="11"/>
  <c r="K82" i="11"/>
  <c r="J82" i="11"/>
  <c r="L82" i="11"/>
  <c r="M82" i="11"/>
  <c r="O82" i="11"/>
  <c r="N82" i="11"/>
  <c r="P82" i="11"/>
  <c r="Q82" i="11"/>
  <c r="R82" i="11"/>
  <c r="S82" i="11"/>
  <c r="T82" i="11"/>
  <c r="U82" i="11"/>
  <c r="V82" i="11"/>
  <c r="W82" i="11"/>
  <c r="X82" i="11"/>
  <c r="E83" i="12"/>
  <c r="X83" i="12"/>
  <c r="F83" i="12"/>
  <c r="D83" i="12"/>
  <c r="R83" i="12" s="1"/>
  <c r="N83" i="12"/>
  <c r="C84" i="12"/>
  <c r="D83" i="11"/>
  <c r="C84" i="11"/>
  <c r="K89" i="16" l="1"/>
  <c r="E89" i="16" s="1"/>
  <c r="J89" i="16"/>
  <c r="D89" i="16" s="1"/>
  <c r="G89" i="16"/>
  <c r="A90" i="16"/>
  <c r="H89" i="16"/>
  <c r="B89" i="16" s="1"/>
  <c r="L89" i="16"/>
  <c r="F89" i="16" s="1"/>
  <c r="I89" i="16"/>
  <c r="C89" i="16" s="1"/>
  <c r="H89" i="15"/>
  <c r="B89" i="15" s="1"/>
  <c r="I89" i="15"/>
  <c r="C89" i="15" s="1"/>
  <c r="J89" i="15"/>
  <c r="D89" i="15" s="1"/>
  <c r="G89" i="15"/>
  <c r="K89" i="15"/>
  <c r="E89" i="15" s="1"/>
  <c r="L89" i="15"/>
  <c r="F89" i="15" s="1"/>
  <c r="A90" i="15"/>
  <c r="A90" i="14"/>
  <c r="J89" i="14"/>
  <c r="D89" i="14" s="1"/>
  <c r="H89" i="14"/>
  <c r="B89" i="14" s="1"/>
  <c r="I89" i="14"/>
  <c r="C89" i="14" s="1"/>
  <c r="K89" i="14"/>
  <c r="E89" i="14" s="1"/>
  <c r="L89" i="14"/>
  <c r="F89" i="14" s="1"/>
  <c r="G89" i="14"/>
  <c r="AG94" i="13"/>
  <c r="AH93" i="13"/>
  <c r="H83" i="12"/>
  <c r="M83" i="12"/>
  <c r="W83" i="12"/>
  <c r="U83" i="12"/>
  <c r="Q83" i="12"/>
  <c r="G83" i="12"/>
  <c r="K83" i="12"/>
  <c r="I83" i="12"/>
  <c r="S83" i="12"/>
  <c r="O83" i="12"/>
  <c r="P83" i="12"/>
  <c r="A84" i="8"/>
  <c r="D84" i="8"/>
  <c r="J83" i="12"/>
  <c r="T83" i="12"/>
  <c r="C85" i="11"/>
  <c r="D84" i="11"/>
  <c r="L83" i="12"/>
  <c r="B84" i="8"/>
  <c r="V83" i="12"/>
  <c r="F83" i="11"/>
  <c r="E83" i="11"/>
  <c r="G83" i="11"/>
  <c r="I83" i="11"/>
  <c r="H83" i="11"/>
  <c r="K83" i="11"/>
  <c r="J83" i="11"/>
  <c r="M83" i="11"/>
  <c r="L83" i="11"/>
  <c r="O83" i="11"/>
  <c r="N83" i="11"/>
  <c r="Q83" i="11"/>
  <c r="P83" i="11"/>
  <c r="R83" i="11"/>
  <c r="S83" i="11"/>
  <c r="T83" i="11"/>
  <c r="U83" i="11"/>
  <c r="W83" i="11"/>
  <c r="V83" i="11"/>
  <c r="X83" i="11"/>
  <c r="E84" i="12"/>
  <c r="L84" i="12"/>
  <c r="J84" i="12"/>
  <c r="H84" i="12"/>
  <c r="F84" i="12"/>
  <c r="D84" i="12"/>
  <c r="T84" i="12" s="1"/>
  <c r="C85" i="12"/>
  <c r="G90" i="16" l="1"/>
  <c r="A91" i="16"/>
  <c r="L90" i="16"/>
  <c r="F90" i="16" s="1"/>
  <c r="K90" i="16"/>
  <c r="E90" i="16" s="1"/>
  <c r="H90" i="16"/>
  <c r="B90" i="16" s="1"/>
  <c r="J90" i="16"/>
  <c r="D90" i="16" s="1"/>
  <c r="I90" i="16"/>
  <c r="C90" i="16" s="1"/>
  <c r="H90" i="15"/>
  <c r="B90" i="15" s="1"/>
  <c r="I90" i="15"/>
  <c r="C90" i="15" s="1"/>
  <c r="J90" i="15"/>
  <c r="D90" i="15" s="1"/>
  <c r="G90" i="15"/>
  <c r="K90" i="15"/>
  <c r="E90" i="15" s="1"/>
  <c r="L90" i="15"/>
  <c r="F90" i="15" s="1"/>
  <c r="A91" i="15"/>
  <c r="A91" i="14"/>
  <c r="J90" i="14"/>
  <c r="D90" i="14" s="1"/>
  <c r="K90" i="14"/>
  <c r="E90" i="14" s="1"/>
  <c r="L90" i="14"/>
  <c r="F90" i="14" s="1"/>
  <c r="H90" i="14"/>
  <c r="B90" i="14" s="1"/>
  <c r="I90" i="14"/>
  <c r="C90" i="14" s="1"/>
  <c r="G90" i="14"/>
  <c r="AG95" i="13"/>
  <c r="AH94" i="13"/>
  <c r="A85" i="8"/>
  <c r="D85" i="8"/>
  <c r="B85" i="8"/>
  <c r="C85" i="8" s="1"/>
  <c r="E85" i="12"/>
  <c r="T85" i="12"/>
  <c r="C86" i="12"/>
  <c r="D85" i="12"/>
  <c r="R85" i="12" s="1"/>
  <c r="V85" i="12"/>
  <c r="F85" i="12"/>
  <c r="P84" i="12"/>
  <c r="B86" i="8"/>
  <c r="C84" i="8"/>
  <c r="V84" i="12"/>
  <c r="Q84" i="12"/>
  <c r="U84" i="12"/>
  <c r="I84" i="12"/>
  <c r="S84" i="12"/>
  <c r="G84" i="12"/>
  <c r="W84" i="12"/>
  <c r="O84" i="12"/>
  <c r="K84" i="12"/>
  <c r="M84" i="12"/>
  <c r="F84" i="11"/>
  <c r="E84" i="11"/>
  <c r="G84" i="11"/>
  <c r="I84" i="11"/>
  <c r="H84" i="11"/>
  <c r="J84" i="11"/>
  <c r="K84" i="11"/>
  <c r="M84" i="11"/>
  <c r="L84" i="11"/>
  <c r="N84" i="11"/>
  <c r="O84" i="11"/>
  <c r="P84" i="11"/>
  <c r="Q84" i="11"/>
  <c r="R84" i="11"/>
  <c r="S84" i="11"/>
  <c r="U84" i="11"/>
  <c r="T84" i="11"/>
  <c r="V84" i="11"/>
  <c r="W84" i="11"/>
  <c r="X84" i="11"/>
  <c r="N84" i="12"/>
  <c r="X84" i="12"/>
  <c r="R84" i="12"/>
  <c r="D85" i="11"/>
  <c r="C86" i="11"/>
  <c r="K91" i="16" l="1"/>
  <c r="E91" i="16" s="1"/>
  <c r="J91" i="16"/>
  <c r="D91" i="16" s="1"/>
  <c r="A92" i="16"/>
  <c r="L91" i="16"/>
  <c r="F91" i="16" s="1"/>
  <c r="I91" i="16"/>
  <c r="C91" i="16" s="1"/>
  <c r="H91" i="16"/>
  <c r="B91" i="16" s="1"/>
  <c r="G91" i="16"/>
  <c r="K91" i="15"/>
  <c r="E91" i="15" s="1"/>
  <c r="H91" i="15"/>
  <c r="B91" i="15" s="1"/>
  <c r="I91" i="15"/>
  <c r="C91" i="15" s="1"/>
  <c r="G91" i="15"/>
  <c r="J91" i="15"/>
  <c r="D91" i="15" s="1"/>
  <c r="L91" i="15"/>
  <c r="F91" i="15" s="1"/>
  <c r="A92" i="15"/>
  <c r="A92" i="14"/>
  <c r="H91" i="14"/>
  <c r="B91" i="14" s="1"/>
  <c r="I91" i="14"/>
  <c r="C91" i="14" s="1"/>
  <c r="J91" i="14"/>
  <c r="D91" i="14" s="1"/>
  <c r="K91" i="14"/>
  <c r="E91" i="14" s="1"/>
  <c r="L91" i="14"/>
  <c r="F91" i="14" s="1"/>
  <c r="G91" i="14"/>
  <c r="AG96" i="13"/>
  <c r="AH95" i="13"/>
  <c r="E85" i="11"/>
  <c r="F85" i="11"/>
  <c r="G85" i="11"/>
  <c r="I85" i="11"/>
  <c r="H85" i="11"/>
  <c r="K85" i="11"/>
  <c r="J85" i="11"/>
  <c r="M85" i="11"/>
  <c r="L85" i="11"/>
  <c r="O85" i="11"/>
  <c r="N85" i="11"/>
  <c r="P85" i="11"/>
  <c r="Q85" i="11"/>
  <c r="R85" i="11"/>
  <c r="S85" i="11"/>
  <c r="T85" i="11"/>
  <c r="U85" i="11"/>
  <c r="V85" i="11"/>
  <c r="W85" i="11"/>
  <c r="X85" i="11"/>
  <c r="J85" i="12"/>
  <c r="K85" i="12"/>
  <c r="Q85" i="12"/>
  <c r="I85" i="12"/>
  <c r="U85" i="12"/>
  <c r="O85" i="12"/>
  <c r="S85" i="12"/>
  <c r="G85" i="12"/>
  <c r="W85" i="12"/>
  <c r="M85" i="12"/>
  <c r="X85" i="12"/>
  <c r="L85" i="12"/>
  <c r="N85" i="12"/>
  <c r="D86" i="12"/>
  <c r="X86" i="12" s="1"/>
  <c r="E86" i="12"/>
  <c r="C87" i="12"/>
  <c r="F86" i="12"/>
  <c r="H86" i="12"/>
  <c r="N86" i="12"/>
  <c r="H85" i="12"/>
  <c r="P85" i="12"/>
  <c r="C86" i="8"/>
  <c r="A86" i="8"/>
  <c r="D87" i="8" s="1"/>
  <c r="D86" i="11"/>
  <c r="C87" i="11"/>
  <c r="D86" i="8"/>
  <c r="L92" i="16" l="1"/>
  <c r="F92" i="16" s="1"/>
  <c r="G92" i="16"/>
  <c r="A93" i="16"/>
  <c r="K92" i="16"/>
  <c r="E92" i="16" s="1"/>
  <c r="J92" i="16"/>
  <c r="D92" i="16" s="1"/>
  <c r="I92" i="16"/>
  <c r="C92" i="16" s="1"/>
  <c r="H92" i="16"/>
  <c r="B92" i="16" s="1"/>
  <c r="H92" i="15"/>
  <c r="B92" i="15" s="1"/>
  <c r="I92" i="15"/>
  <c r="C92" i="15" s="1"/>
  <c r="J92" i="15"/>
  <c r="D92" i="15" s="1"/>
  <c r="K92" i="15"/>
  <c r="E92" i="15" s="1"/>
  <c r="L92" i="15"/>
  <c r="F92" i="15" s="1"/>
  <c r="G92" i="15"/>
  <c r="A93" i="15"/>
  <c r="A93" i="14"/>
  <c r="K92" i="14"/>
  <c r="E92" i="14" s="1"/>
  <c r="I92" i="14"/>
  <c r="C92" i="14" s="1"/>
  <c r="J92" i="14"/>
  <c r="D92" i="14" s="1"/>
  <c r="L92" i="14"/>
  <c r="F92" i="14" s="1"/>
  <c r="H92" i="14"/>
  <c r="B92" i="14" s="1"/>
  <c r="G92" i="14"/>
  <c r="AG97" i="13"/>
  <c r="AH96" i="13"/>
  <c r="F86" i="11"/>
  <c r="E86" i="11"/>
  <c r="G86" i="11"/>
  <c r="H86" i="11"/>
  <c r="I86" i="11"/>
  <c r="K86" i="11"/>
  <c r="J86" i="11"/>
  <c r="L86" i="11"/>
  <c r="M86" i="11"/>
  <c r="O86" i="11"/>
  <c r="N86" i="11"/>
  <c r="P86" i="11"/>
  <c r="Q86" i="11"/>
  <c r="S86" i="11"/>
  <c r="R86" i="11"/>
  <c r="U86" i="11"/>
  <c r="T86" i="11"/>
  <c r="W86" i="11"/>
  <c r="V86" i="11"/>
  <c r="X86" i="11"/>
  <c r="J86" i="12"/>
  <c r="A87" i="8"/>
  <c r="P86" i="12"/>
  <c r="R86" i="12"/>
  <c r="T86" i="12"/>
  <c r="B87" i="8"/>
  <c r="L86" i="12"/>
  <c r="V86" i="12"/>
  <c r="W86" i="12"/>
  <c r="U86" i="12"/>
  <c r="Q86" i="12"/>
  <c r="I86" i="12"/>
  <c r="O86" i="12"/>
  <c r="S86" i="12"/>
  <c r="M86" i="12"/>
  <c r="G86" i="12"/>
  <c r="K86" i="12"/>
  <c r="N87" i="12"/>
  <c r="E87" i="12"/>
  <c r="D87" i="12"/>
  <c r="X87" i="12" s="1"/>
  <c r="C88" i="12"/>
  <c r="F87" i="12"/>
  <c r="C88" i="11"/>
  <c r="D87" i="11"/>
  <c r="H93" i="16" l="1"/>
  <c r="B93" i="16" s="1"/>
  <c r="A94" i="16"/>
  <c r="L93" i="16"/>
  <c r="F93" i="16" s="1"/>
  <c r="K93" i="16"/>
  <c r="E93" i="16" s="1"/>
  <c r="J93" i="16"/>
  <c r="D93" i="16" s="1"/>
  <c r="I93" i="16"/>
  <c r="C93" i="16" s="1"/>
  <c r="G93" i="16"/>
  <c r="I93" i="15"/>
  <c r="C93" i="15" s="1"/>
  <c r="L93" i="15"/>
  <c r="F93" i="15" s="1"/>
  <c r="H93" i="15"/>
  <c r="B93" i="15" s="1"/>
  <c r="K93" i="15"/>
  <c r="E93" i="15" s="1"/>
  <c r="G93" i="15"/>
  <c r="J93" i="15"/>
  <c r="D93" i="15" s="1"/>
  <c r="A94" i="15"/>
  <c r="A94" i="14"/>
  <c r="H93" i="14"/>
  <c r="B93" i="14" s="1"/>
  <c r="I93" i="14"/>
  <c r="C93" i="14" s="1"/>
  <c r="J93" i="14"/>
  <c r="D93" i="14" s="1"/>
  <c r="K93" i="14"/>
  <c r="E93" i="14" s="1"/>
  <c r="L93" i="14"/>
  <c r="F93" i="14" s="1"/>
  <c r="G93" i="14"/>
  <c r="AG98" i="13"/>
  <c r="AH97" i="13"/>
  <c r="F88" i="12"/>
  <c r="X88" i="12"/>
  <c r="V88" i="12"/>
  <c r="N88" i="12"/>
  <c r="T88" i="12"/>
  <c r="R88" i="12"/>
  <c r="L88" i="12"/>
  <c r="D88" i="12"/>
  <c r="H88" i="12" s="1"/>
  <c r="E88" i="12"/>
  <c r="J88" i="12"/>
  <c r="C89" i="12"/>
  <c r="P88" i="12"/>
  <c r="E87" i="11"/>
  <c r="F87" i="11"/>
  <c r="G87" i="11"/>
  <c r="H87" i="11"/>
  <c r="I87" i="11"/>
  <c r="J87" i="11"/>
  <c r="K87" i="11"/>
  <c r="M87" i="11"/>
  <c r="L87" i="11"/>
  <c r="O87" i="11"/>
  <c r="N87" i="11"/>
  <c r="Q87" i="11"/>
  <c r="P87" i="11"/>
  <c r="S87" i="11"/>
  <c r="R87" i="11"/>
  <c r="U87" i="11"/>
  <c r="T87" i="11"/>
  <c r="W87" i="11"/>
  <c r="V87" i="11"/>
  <c r="X87" i="11"/>
  <c r="L87" i="12"/>
  <c r="D88" i="11"/>
  <c r="C89" i="11"/>
  <c r="R87" i="12"/>
  <c r="H87" i="12"/>
  <c r="A88" i="8"/>
  <c r="B89" i="8" s="1"/>
  <c r="B88" i="8"/>
  <c r="D88" i="8"/>
  <c r="O87" i="12"/>
  <c r="U87" i="12"/>
  <c r="Q87" i="12"/>
  <c r="W87" i="12"/>
  <c r="G87" i="12"/>
  <c r="M87" i="12"/>
  <c r="S87" i="12"/>
  <c r="K87" i="12"/>
  <c r="I87" i="12"/>
  <c r="C88" i="8"/>
  <c r="C87" i="8"/>
  <c r="P87" i="12"/>
  <c r="V87" i="12"/>
  <c r="T87" i="12"/>
  <c r="J87" i="12"/>
  <c r="L94" i="16" l="1"/>
  <c r="F94" i="16" s="1"/>
  <c r="J94" i="16"/>
  <c r="D94" i="16" s="1"/>
  <c r="I94" i="16"/>
  <c r="C94" i="16" s="1"/>
  <c r="A95" i="16"/>
  <c r="K94" i="16"/>
  <c r="E94" i="16" s="1"/>
  <c r="H94" i="16"/>
  <c r="B94" i="16" s="1"/>
  <c r="G94" i="16"/>
  <c r="L94" i="15"/>
  <c r="F94" i="15" s="1"/>
  <c r="H94" i="15"/>
  <c r="B94" i="15" s="1"/>
  <c r="I94" i="15"/>
  <c r="C94" i="15" s="1"/>
  <c r="J94" i="15"/>
  <c r="D94" i="15" s="1"/>
  <c r="K94" i="15"/>
  <c r="E94" i="15" s="1"/>
  <c r="G94" i="15"/>
  <c r="A95" i="15"/>
  <c r="A95" i="14"/>
  <c r="I94" i="14"/>
  <c r="C94" i="14" s="1"/>
  <c r="H94" i="14"/>
  <c r="B94" i="14" s="1"/>
  <c r="J94" i="14"/>
  <c r="D94" i="14" s="1"/>
  <c r="K94" i="14"/>
  <c r="E94" i="14" s="1"/>
  <c r="L94" i="14"/>
  <c r="F94" i="14" s="1"/>
  <c r="G94" i="14"/>
  <c r="AG99" i="13"/>
  <c r="AH98" i="13"/>
  <c r="D89" i="11"/>
  <c r="C90" i="11"/>
  <c r="C90" i="12"/>
  <c r="F89" i="12"/>
  <c r="E89" i="12"/>
  <c r="D89" i="12"/>
  <c r="H89" i="12" s="1"/>
  <c r="F88" i="11"/>
  <c r="E88" i="11"/>
  <c r="G88" i="11"/>
  <c r="I88" i="11"/>
  <c r="H88" i="11"/>
  <c r="K88" i="11"/>
  <c r="J88" i="11"/>
  <c r="L88" i="11"/>
  <c r="M88" i="11"/>
  <c r="N88" i="11"/>
  <c r="O88" i="11"/>
  <c r="Q88" i="11"/>
  <c r="P88" i="11"/>
  <c r="R88" i="11"/>
  <c r="S88" i="11"/>
  <c r="T88" i="11"/>
  <c r="U88" i="11"/>
  <c r="V88" i="11"/>
  <c r="W88" i="11"/>
  <c r="X88" i="11"/>
  <c r="D90" i="8"/>
  <c r="W88" i="12"/>
  <c r="O88" i="12"/>
  <c r="G88" i="12"/>
  <c r="U88" i="12"/>
  <c r="S88" i="12"/>
  <c r="K88" i="12"/>
  <c r="Q88" i="12"/>
  <c r="M88" i="12"/>
  <c r="I88" i="12"/>
  <c r="A89" i="8"/>
  <c r="D89" i="8"/>
  <c r="B90" i="8"/>
  <c r="C90" i="8" s="1"/>
  <c r="C89" i="8"/>
  <c r="H95" i="16" l="1"/>
  <c r="B95" i="16" s="1"/>
  <c r="G95" i="16"/>
  <c r="A96" i="16"/>
  <c r="L95" i="16"/>
  <c r="F95" i="16" s="1"/>
  <c r="K95" i="16"/>
  <c r="E95" i="16" s="1"/>
  <c r="J95" i="16"/>
  <c r="D95" i="16" s="1"/>
  <c r="I95" i="16"/>
  <c r="C95" i="16" s="1"/>
  <c r="K95" i="15"/>
  <c r="E95" i="15" s="1"/>
  <c r="L95" i="15"/>
  <c r="F95" i="15" s="1"/>
  <c r="H95" i="15"/>
  <c r="B95" i="15" s="1"/>
  <c r="I95" i="15"/>
  <c r="C95" i="15" s="1"/>
  <c r="J95" i="15"/>
  <c r="D95" i="15" s="1"/>
  <c r="G95" i="15"/>
  <c r="A96" i="15"/>
  <c r="A96" i="14"/>
  <c r="L95" i="14"/>
  <c r="F95" i="14" s="1"/>
  <c r="H95" i="14"/>
  <c r="B95" i="14" s="1"/>
  <c r="I95" i="14"/>
  <c r="C95" i="14" s="1"/>
  <c r="J95" i="14"/>
  <c r="D95" i="14" s="1"/>
  <c r="K95" i="14"/>
  <c r="E95" i="14" s="1"/>
  <c r="G95" i="14"/>
  <c r="AG100" i="13"/>
  <c r="AH99" i="13"/>
  <c r="J89" i="12"/>
  <c r="D90" i="12"/>
  <c r="R90" i="12" s="1"/>
  <c r="X90" i="12"/>
  <c r="E90" i="12"/>
  <c r="P90" i="12"/>
  <c r="H90" i="12"/>
  <c r="N90" i="12"/>
  <c r="T90" i="12"/>
  <c r="J90" i="12"/>
  <c r="C91" i="12"/>
  <c r="F90" i="12"/>
  <c r="R89" i="12"/>
  <c r="L89" i="12"/>
  <c r="N89" i="12"/>
  <c r="S89" i="12"/>
  <c r="W89" i="12"/>
  <c r="G89" i="12"/>
  <c r="U89" i="12"/>
  <c r="M89" i="12"/>
  <c r="K89" i="12"/>
  <c r="Q89" i="12"/>
  <c r="O89" i="12"/>
  <c r="I89" i="12"/>
  <c r="X89" i="12"/>
  <c r="T89" i="12"/>
  <c r="C91" i="11"/>
  <c r="D90" i="11"/>
  <c r="V89" i="12"/>
  <c r="F89" i="11"/>
  <c r="E89" i="11"/>
  <c r="G89" i="11"/>
  <c r="I89" i="11"/>
  <c r="H89" i="11"/>
  <c r="K89" i="11"/>
  <c r="J89" i="11"/>
  <c r="L89" i="11"/>
  <c r="M89" i="11"/>
  <c r="N89" i="11"/>
  <c r="O89" i="11"/>
  <c r="Q89" i="11"/>
  <c r="P89" i="11"/>
  <c r="S89" i="11"/>
  <c r="R89" i="11"/>
  <c r="T89" i="11"/>
  <c r="U89" i="11"/>
  <c r="W89" i="11"/>
  <c r="V89" i="11"/>
  <c r="X89" i="11"/>
  <c r="D91" i="8"/>
  <c r="A90" i="8"/>
  <c r="P89" i="12"/>
  <c r="L96" i="16" l="1"/>
  <c r="F96" i="16" s="1"/>
  <c r="A97" i="16"/>
  <c r="K96" i="16"/>
  <c r="E96" i="16" s="1"/>
  <c r="J96" i="16"/>
  <c r="D96" i="16" s="1"/>
  <c r="I96" i="16"/>
  <c r="C96" i="16" s="1"/>
  <c r="H96" i="16"/>
  <c r="B96" i="16" s="1"/>
  <c r="G96" i="16"/>
  <c r="J96" i="15"/>
  <c r="D96" i="15" s="1"/>
  <c r="H96" i="15"/>
  <c r="B96" i="15" s="1"/>
  <c r="I96" i="15"/>
  <c r="C96" i="15" s="1"/>
  <c r="K96" i="15"/>
  <c r="E96" i="15" s="1"/>
  <c r="L96" i="15"/>
  <c r="F96" i="15" s="1"/>
  <c r="G96" i="15"/>
  <c r="A97" i="15"/>
  <c r="A97" i="14"/>
  <c r="H96" i="14"/>
  <c r="B96" i="14" s="1"/>
  <c r="I96" i="14"/>
  <c r="C96" i="14" s="1"/>
  <c r="J96" i="14"/>
  <c r="D96" i="14" s="1"/>
  <c r="K96" i="14"/>
  <c r="E96" i="14" s="1"/>
  <c r="L96" i="14"/>
  <c r="F96" i="14" s="1"/>
  <c r="G96" i="14"/>
  <c r="AG101" i="13"/>
  <c r="AH100" i="13"/>
  <c r="E91" i="12"/>
  <c r="D91" i="12"/>
  <c r="R91" i="12" s="1"/>
  <c r="P91" i="12"/>
  <c r="C92" i="12"/>
  <c r="H91" i="12"/>
  <c r="N91" i="12"/>
  <c r="L91" i="12"/>
  <c r="F91" i="12"/>
  <c r="D91" i="11"/>
  <c r="C92" i="11"/>
  <c r="V90" i="12"/>
  <c r="L90" i="12"/>
  <c r="F90" i="11"/>
  <c r="E90" i="11"/>
  <c r="G90" i="11"/>
  <c r="H90" i="11"/>
  <c r="I90" i="11"/>
  <c r="K90" i="11"/>
  <c r="J90" i="11"/>
  <c r="L90" i="11"/>
  <c r="M90" i="11"/>
  <c r="N90" i="11"/>
  <c r="O90" i="11"/>
  <c r="Q90" i="11"/>
  <c r="P90" i="11"/>
  <c r="R90" i="11"/>
  <c r="S90" i="11"/>
  <c r="U90" i="11"/>
  <c r="T90" i="11"/>
  <c r="V90" i="11"/>
  <c r="W90" i="11"/>
  <c r="X90" i="11"/>
  <c r="M90" i="12"/>
  <c r="S90" i="12"/>
  <c r="W90" i="12"/>
  <c r="K90" i="12"/>
  <c r="U90" i="12"/>
  <c r="O90" i="12"/>
  <c r="I90" i="12"/>
  <c r="Q90" i="12"/>
  <c r="G90" i="12"/>
  <c r="A91" i="8"/>
  <c r="B91" i="8"/>
  <c r="H97" i="16" l="1"/>
  <c r="B97" i="16" s="1"/>
  <c r="K97" i="16"/>
  <c r="E97" i="16" s="1"/>
  <c r="J97" i="16"/>
  <c r="D97" i="16" s="1"/>
  <c r="A98" i="16"/>
  <c r="L97" i="16"/>
  <c r="F97" i="16" s="1"/>
  <c r="I97" i="16"/>
  <c r="C97" i="16" s="1"/>
  <c r="G97" i="16"/>
  <c r="J97" i="15"/>
  <c r="D97" i="15" s="1"/>
  <c r="K97" i="15"/>
  <c r="E97" i="15" s="1"/>
  <c r="L97" i="15"/>
  <c r="F97" i="15" s="1"/>
  <c r="H97" i="15"/>
  <c r="B97" i="15" s="1"/>
  <c r="I97" i="15"/>
  <c r="C97" i="15" s="1"/>
  <c r="G97" i="15"/>
  <c r="A98" i="15"/>
  <c r="A98" i="14"/>
  <c r="J97" i="14"/>
  <c r="D97" i="14" s="1"/>
  <c r="L97" i="14"/>
  <c r="F97" i="14" s="1"/>
  <c r="H97" i="14"/>
  <c r="B97" i="14" s="1"/>
  <c r="I97" i="14"/>
  <c r="C97" i="14" s="1"/>
  <c r="K97" i="14"/>
  <c r="E97" i="14" s="1"/>
  <c r="G97" i="14"/>
  <c r="AG102" i="13"/>
  <c r="AH101" i="13"/>
  <c r="F91" i="11"/>
  <c r="E91" i="11"/>
  <c r="G91" i="11"/>
  <c r="I91" i="11"/>
  <c r="H91" i="11"/>
  <c r="J91" i="11"/>
  <c r="K91" i="11"/>
  <c r="L91" i="11"/>
  <c r="M91" i="11"/>
  <c r="O91" i="11"/>
  <c r="N91" i="11"/>
  <c r="Q91" i="11"/>
  <c r="P91" i="11"/>
  <c r="S91" i="11"/>
  <c r="R91" i="11"/>
  <c r="U91" i="11"/>
  <c r="T91" i="11"/>
  <c r="W91" i="11"/>
  <c r="V91" i="11"/>
  <c r="X91" i="11"/>
  <c r="D92" i="11"/>
  <c r="C93" i="11"/>
  <c r="E92" i="12"/>
  <c r="V92" i="12"/>
  <c r="D92" i="12"/>
  <c r="P92" i="12" s="1"/>
  <c r="C93" i="12"/>
  <c r="N92" i="12"/>
  <c r="R92" i="12"/>
  <c r="F92" i="12"/>
  <c r="T91" i="12"/>
  <c r="B93" i="8"/>
  <c r="C92" i="8"/>
  <c r="C91" i="8"/>
  <c r="V91" i="12"/>
  <c r="X91" i="12"/>
  <c r="J91" i="12"/>
  <c r="A92" i="8"/>
  <c r="B92" i="8"/>
  <c r="D92" i="8"/>
  <c r="S91" i="12"/>
  <c r="O91" i="12"/>
  <c r="M91" i="12"/>
  <c r="W91" i="12"/>
  <c r="K91" i="12"/>
  <c r="I91" i="12"/>
  <c r="Q91" i="12"/>
  <c r="G91" i="12"/>
  <c r="U91" i="12"/>
  <c r="L98" i="16" l="1"/>
  <c r="F98" i="16" s="1"/>
  <c r="H98" i="16"/>
  <c r="B98" i="16" s="1"/>
  <c r="G98" i="16"/>
  <c r="A99" i="16"/>
  <c r="K98" i="16"/>
  <c r="E98" i="16" s="1"/>
  <c r="J98" i="16"/>
  <c r="D98" i="16" s="1"/>
  <c r="I98" i="16"/>
  <c r="C98" i="16" s="1"/>
  <c r="H98" i="15"/>
  <c r="B98" i="15" s="1"/>
  <c r="G98" i="15"/>
  <c r="I98" i="15"/>
  <c r="C98" i="15" s="1"/>
  <c r="J98" i="15"/>
  <c r="D98" i="15" s="1"/>
  <c r="K98" i="15"/>
  <c r="E98" i="15" s="1"/>
  <c r="L98" i="15"/>
  <c r="F98" i="15" s="1"/>
  <c r="A99" i="15"/>
  <c r="A99" i="14"/>
  <c r="H98" i="14"/>
  <c r="B98" i="14" s="1"/>
  <c r="I98" i="14"/>
  <c r="C98" i="14" s="1"/>
  <c r="J98" i="14"/>
  <c r="D98" i="14" s="1"/>
  <c r="K98" i="14"/>
  <c r="E98" i="14" s="1"/>
  <c r="L98" i="14"/>
  <c r="F98" i="14" s="1"/>
  <c r="G98" i="14"/>
  <c r="AG103" i="13"/>
  <c r="AH102" i="13"/>
  <c r="C94" i="11"/>
  <c r="D93" i="11"/>
  <c r="Q92" i="12"/>
  <c r="S92" i="12"/>
  <c r="O92" i="12"/>
  <c r="M92" i="12"/>
  <c r="W92" i="12"/>
  <c r="I92" i="12"/>
  <c r="G92" i="12"/>
  <c r="K92" i="12"/>
  <c r="U92" i="12"/>
  <c r="E93" i="12"/>
  <c r="C94" i="12"/>
  <c r="F93" i="12"/>
  <c r="D93" i="12"/>
  <c r="V93" i="12" s="1"/>
  <c r="C93" i="8"/>
  <c r="T92" i="12"/>
  <c r="H92" i="12"/>
  <c r="J92" i="12"/>
  <c r="F92" i="11"/>
  <c r="E92" i="11"/>
  <c r="G92" i="11"/>
  <c r="H92" i="11"/>
  <c r="I92" i="11"/>
  <c r="K92" i="11"/>
  <c r="J92" i="11"/>
  <c r="M92" i="11"/>
  <c r="L92" i="11"/>
  <c r="N92" i="11"/>
  <c r="O92" i="11"/>
  <c r="Q92" i="11"/>
  <c r="P92" i="11"/>
  <c r="S92" i="11"/>
  <c r="R92" i="11"/>
  <c r="T92" i="11"/>
  <c r="U92" i="11"/>
  <c r="W92" i="11"/>
  <c r="V92" i="11"/>
  <c r="X92" i="11"/>
  <c r="A93" i="8"/>
  <c r="D93" i="8"/>
  <c r="X92" i="12"/>
  <c r="L92" i="12"/>
  <c r="H99" i="16" l="1"/>
  <c r="B99" i="16" s="1"/>
  <c r="A100" i="16"/>
  <c r="L99" i="16"/>
  <c r="F99" i="16" s="1"/>
  <c r="K99" i="16"/>
  <c r="E99" i="16" s="1"/>
  <c r="J99" i="16"/>
  <c r="D99" i="16" s="1"/>
  <c r="I99" i="16"/>
  <c r="C99" i="16" s="1"/>
  <c r="G99" i="16"/>
  <c r="K99" i="15"/>
  <c r="E99" i="15" s="1"/>
  <c r="I99" i="15"/>
  <c r="C99" i="15" s="1"/>
  <c r="J99" i="15"/>
  <c r="D99" i="15" s="1"/>
  <c r="L99" i="15"/>
  <c r="F99" i="15" s="1"/>
  <c r="G99" i="15"/>
  <c r="H99" i="15"/>
  <c r="B99" i="15" s="1"/>
  <c r="A100" i="15"/>
  <c r="A100" i="14"/>
  <c r="H99" i="14"/>
  <c r="B99" i="14" s="1"/>
  <c r="K99" i="14"/>
  <c r="E99" i="14" s="1"/>
  <c r="L99" i="14"/>
  <c r="F99" i="14" s="1"/>
  <c r="I99" i="14"/>
  <c r="C99" i="14" s="1"/>
  <c r="J99" i="14"/>
  <c r="D99" i="14" s="1"/>
  <c r="G99" i="14"/>
  <c r="AH103" i="13"/>
  <c r="AG104" i="13"/>
  <c r="P93" i="12"/>
  <c r="A94" i="8"/>
  <c r="N93" i="12"/>
  <c r="L93" i="12"/>
  <c r="Q93" i="12"/>
  <c r="I93" i="12"/>
  <c r="W93" i="12"/>
  <c r="U93" i="12"/>
  <c r="G93" i="12"/>
  <c r="M93" i="12"/>
  <c r="K93" i="12"/>
  <c r="O93" i="12"/>
  <c r="S93" i="12"/>
  <c r="J93" i="12"/>
  <c r="T93" i="12"/>
  <c r="E93" i="11"/>
  <c r="F93" i="11"/>
  <c r="G93" i="11"/>
  <c r="I93" i="11"/>
  <c r="H93" i="11"/>
  <c r="K93" i="11"/>
  <c r="J93" i="11"/>
  <c r="M93" i="11"/>
  <c r="L93" i="11"/>
  <c r="O93" i="11"/>
  <c r="N93" i="11"/>
  <c r="Q93" i="11"/>
  <c r="P93" i="11"/>
  <c r="S93" i="11"/>
  <c r="R93" i="11"/>
  <c r="T93" i="11"/>
  <c r="U93" i="11"/>
  <c r="W93" i="11"/>
  <c r="V93" i="11"/>
  <c r="X93" i="11"/>
  <c r="B94" i="8"/>
  <c r="H93" i="12"/>
  <c r="D94" i="11"/>
  <c r="C95" i="11"/>
  <c r="X93" i="12"/>
  <c r="R93" i="12"/>
  <c r="T94" i="12"/>
  <c r="E94" i="12"/>
  <c r="R94" i="12"/>
  <c r="P94" i="12"/>
  <c r="N94" i="12"/>
  <c r="D94" i="12"/>
  <c r="L94" i="12" s="1"/>
  <c r="F94" i="12"/>
  <c r="X94" i="12"/>
  <c r="H94" i="12"/>
  <c r="V94" i="12"/>
  <c r="C95" i="12"/>
  <c r="D94" i="8"/>
  <c r="L100" i="16" l="1"/>
  <c r="F100" i="16" s="1"/>
  <c r="K100" i="16"/>
  <c r="E100" i="16" s="1"/>
  <c r="J100" i="16"/>
  <c r="D100" i="16" s="1"/>
  <c r="A101" i="16"/>
  <c r="I100" i="16"/>
  <c r="C100" i="16" s="1"/>
  <c r="H100" i="16"/>
  <c r="B100" i="16" s="1"/>
  <c r="G100" i="16"/>
  <c r="H100" i="15"/>
  <c r="B100" i="15" s="1"/>
  <c r="I100" i="15"/>
  <c r="C100" i="15" s="1"/>
  <c r="J100" i="15"/>
  <c r="D100" i="15" s="1"/>
  <c r="L100" i="15"/>
  <c r="F100" i="15" s="1"/>
  <c r="G100" i="15"/>
  <c r="K100" i="15"/>
  <c r="E100" i="15" s="1"/>
  <c r="A101" i="15"/>
  <c r="A101" i="14"/>
  <c r="K100" i="14"/>
  <c r="E100" i="14" s="1"/>
  <c r="H100" i="14"/>
  <c r="B100" i="14" s="1"/>
  <c r="I100" i="14"/>
  <c r="C100" i="14" s="1"/>
  <c r="J100" i="14"/>
  <c r="D100" i="14" s="1"/>
  <c r="L100" i="14"/>
  <c r="F100" i="14" s="1"/>
  <c r="G100" i="14"/>
  <c r="AH104" i="13"/>
  <c r="AG105" i="13"/>
  <c r="E95" i="12"/>
  <c r="P95" i="12"/>
  <c r="X95" i="12"/>
  <c r="V95" i="12"/>
  <c r="J95" i="12"/>
  <c r="F95" i="12"/>
  <c r="D95" i="12"/>
  <c r="N95" i="12" s="1"/>
  <c r="C96" i="12"/>
  <c r="C95" i="8"/>
  <c r="C94" i="8"/>
  <c r="F94" i="11"/>
  <c r="E94" i="11"/>
  <c r="G94" i="11"/>
  <c r="I94" i="11"/>
  <c r="H94" i="11"/>
  <c r="K94" i="11"/>
  <c r="J94" i="11"/>
  <c r="M94" i="11"/>
  <c r="L94" i="11"/>
  <c r="O94" i="11"/>
  <c r="N94" i="11"/>
  <c r="P94" i="11"/>
  <c r="Q94" i="11"/>
  <c r="R94" i="11"/>
  <c r="S94" i="11"/>
  <c r="T94" i="11"/>
  <c r="U94" i="11"/>
  <c r="W94" i="11"/>
  <c r="V94" i="11"/>
  <c r="X94" i="11"/>
  <c r="W94" i="12"/>
  <c r="U94" i="12"/>
  <c r="I94" i="12"/>
  <c r="G94" i="12"/>
  <c r="M94" i="12"/>
  <c r="K94" i="12"/>
  <c r="O94" i="12"/>
  <c r="S94" i="12"/>
  <c r="Q94" i="12"/>
  <c r="J94" i="12"/>
  <c r="A95" i="8"/>
  <c r="B95" i="8"/>
  <c r="C96" i="11"/>
  <c r="D95" i="11"/>
  <c r="D95" i="8"/>
  <c r="H101" i="16" l="1"/>
  <c r="B101" i="16" s="1"/>
  <c r="I101" i="16"/>
  <c r="C101" i="16" s="1"/>
  <c r="G101" i="16"/>
  <c r="A102" i="16"/>
  <c r="L101" i="16"/>
  <c r="F101" i="16" s="1"/>
  <c r="K101" i="16"/>
  <c r="E101" i="16" s="1"/>
  <c r="J101" i="16"/>
  <c r="D101" i="16" s="1"/>
  <c r="I101" i="15"/>
  <c r="C101" i="15" s="1"/>
  <c r="H101" i="15"/>
  <c r="B101" i="15" s="1"/>
  <c r="J101" i="15"/>
  <c r="D101" i="15" s="1"/>
  <c r="K101" i="15"/>
  <c r="E101" i="15" s="1"/>
  <c r="L101" i="15"/>
  <c r="F101" i="15" s="1"/>
  <c r="G101" i="15"/>
  <c r="A102" i="15"/>
  <c r="A102" i="14"/>
  <c r="J101" i="14"/>
  <c r="D101" i="14" s="1"/>
  <c r="K101" i="14"/>
  <c r="E101" i="14" s="1"/>
  <c r="L101" i="14"/>
  <c r="F101" i="14" s="1"/>
  <c r="H101" i="14"/>
  <c r="B101" i="14" s="1"/>
  <c r="I101" i="14"/>
  <c r="C101" i="14" s="1"/>
  <c r="G101" i="14"/>
  <c r="AH105" i="13"/>
  <c r="AG106" i="13"/>
  <c r="A96" i="8"/>
  <c r="B96" i="8"/>
  <c r="D97" i="8"/>
  <c r="F95" i="11"/>
  <c r="E95" i="11"/>
  <c r="G95" i="11"/>
  <c r="H95" i="11"/>
  <c r="I95" i="11"/>
  <c r="K95" i="11"/>
  <c r="J95" i="11"/>
  <c r="M95" i="11"/>
  <c r="L95" i="11"/>
  <c r="N95" i="11"/>
  <c r="O95" i="11"/>
  <c r="P95" i="11"/>
  <c r="Q95" i="11"/>
  <c r="S95" i="11"/>
  <c r="R95" i="11"/>
  <c r="U95" i="11"/>
  <c r="T95" i="11"/>
  <c r="W95" i="11"/>
  <c r="V95" i="11"/>
  <c r="X95" i="11"/>
  <c r="R95" i="12"/>
  <c r="D96" i="11"/>
  <c r="C97" i="11"/>
  <c r="L95" i="12"/>
  <c r="H95" i="12"/>
  <c r="T95" i="12"/>
  <c r="H96" i="12"/>
  <c r="X96" i="12"/>
  <c r="F96" i="12"/>
  <c r="E96" i="12"/>
  <c r="D96" i="12"/>
  <c r="V96" i="12" s="1"/>
  <c r="C97" i="12"/>
  <c r="J96" i="12"/>
  <c r="O95" i="12"/>
  <c r="U95" i="12"/>
  <c r="W95" i="12"/>
  <c r="Q95" i="12"/>
  <c r="G95" i="12"/>
  <c r="I95" i="12"/>
  <c r="M95" i="12"/>
  <c r="K95" i="12"/>
  <c r="S95" i="12"/>
  <c r="D96" i="8"/>
  <c r="B97" i="8"/>
  <c r="C96" i="8"/>
  <c r="L102" i="16" l="1"/>
  <c r="F102" i="16" s="1"/>
  <c r="K102" i="16"/>
  <c r="E102" i="16" s="1"/>
  <c r="G102" i="16"/>
  <c r="A103" i="16"/>
  <c r="H102" i="16"/>
  <c r="B102" i="16" s="1"/>
  <c r="J102" i="16"/>
  <c r="D102" i="16" s="1"/>
  <c r="I102" i="16"/>
  <c r="C102" i="16" s="1"/>
  <c r="L102" i="15"/>
  <c r="F102" i="15" s="1"/>
  <c r="H102" i="15"/>
  <c r="B102" i="15" s="1"/>
  <c r="I102" i="15"/>
  <c r="C102" i="15" s="1"/>
  <c r="J102" i="15"/>
  <c r="D102" i="15" s="1"/>
  <c r="K102" i="15"/>
  <c r="E102" i="15" s="1"/>
  <c r="G102" i="15"/>
  <c r="A103" i="15"/>
  <c r="A103" i="14"/>
  <c r="I102" i="14"/>
  <c r="C102" i="14" s="1"/>
  <c r="H102" i="14"/>
  <c r="B102" i="14" s="1"/>
  <c r="J102" i="14"/>
  <c r="D102" i="14" s="1"/>
  <c r="K102" i="14"/>
  <c r="E102" i="14" s="1"/>
  <c r="L102" i="14"/>
  <c r="F102" i="14" s="1"/>
  <c r="G102" i="14"/>
  <c r="AH106" i="13"/>
  <c r="AG107" i="13"/>
  <c r="U96" i="12"/>
  <c r="Q96" i="12"/>
  <c r="G96" i="12"/>
  <c r="I96" i="12"/>
  <c r="S96" i="12"/>
  <c r="M96" i="12"/>
  <c r="O96" i="12"/>
  <c r="W96" i="12"/>
  <c r="K96" i="12"/>
  <c r="R96" i="12"/>
  <c r="F96" i="11"/>
  <c r="E96" i="11"/>
  <c r="G96" i="11"/>
  <c r="I96" i="11"/>
  <c r="H96" i="11"/>
  <c r="K96" i="11"/>
  <c r="J96" i="11"/>
  <c r="L96" i="11"/>
  <c r="M96" i="11"/>
  <c r="N96" i="11"/>
  <c r="O96" i="11"/>
  <c r="Q96" i="11"/>
  <c r="P96" i="11"/>
  <c r="R96" i="11"/>
  <c r="S96" i="11"/>
  <c r="U96" i="11"/>
  <c r="T96" i="11"/>
  <c r="V96" i="11"/>
  <c r="W96" i="11"/>
  <c r="X96" i="11"/>
  <c r="A97" i="8"/>
  <c r="X97" i="12"/>
  <c r="R97" i="12"/>
  <c r="C98" i="12"/>
  <c r="V97" i="12"/>
  <c r="F97" i="12"/>
  <c r="E97" i="12"/>
  <c r="D97" i="12"/>
  <c r="L97" i="12" s="1"/>
  <c r="J97" i="12"/>
  <c r="P97" i="12"/>
  <c r="H97" i="12"/>
  <c r="T97" i="12"/>
  <c r="N97" i="12"/>
  <c r="L96" i="12"/>
  <c r="T96" i="12"/>
  <c r="C98" i="11"/>
  <c r="D97" i="11"/>
  <c r="B98" i="8"/>
  <c r="C97" i="8"/>
  <c r="N96" i="12"/>
  <c r="P96" i="12"/>
  <c r="H103" i="16" l="1"/>
  <c r="B103" i="16" s="1"/>
  <c r="L103" i="16"/>
  <c r="F103" i="16" s="1"/>
  <c r="K103" i="16"/>
  <c r="E103" i="16" s="1"/>
  <c r="I103" i="16"/>
  <c r="C103" i="16" s="1"/>
  <c r="G103" i="16"/>
  <c r="J103" i="16"/>
  <c r="D103" i="16" s="1"/>
  <c r="A104" i="16"/>
  <c r="H103" i="15"/>
  <c r="B103" i="15" s="1"/>
  <c r="I103" i="15"/>
  <c r="C103" i="15" s="1"/>
  <c r="J103" i="15"/>
  <c r="D103" i="15" s="1"/>
  <c r="K103" i="15"/>
  <c r="E103" i="15" s="1"/>
  <c r="L103" i="15"/>
  <c r="F103" i="15" s="1"/>
  <c r="G103" i="15"/>
  <c r="A104" i="15"/>
  <c r="A104" i="14"/>
  <c r="L103" i="14"/>
  <c r="F103" i="14" s="1"/>
  <c r="I103" i="14"/>
  <c r="C103" i="14" s="1"/>
  <c r="J103" i="14"/>
  <c r="D103" i="14" s="1"/>
  <c r="K103" i="14"/>
  <c r="E103" i="14" s="1"/>
  <c r="H103" i="14"/>
  <c r="B103" i="14" s="1"/>
  <c r="G103" i="14"/>
  <c r="AH107" i="13"/>
  <c r="AG108" i="13"/>
  <c r="F97" i="11"/>
  <c r="E97" i="11"/>
  <c r="G97" i="11"/>
  <c r="I97" i="11"/>
  <c r="H97" i="11"/>
  <c r="K97" i="11"/>
  <c r="J97" i="11"/>
  <c r="M97" i="11"/>
  <c r="L97" i="11"/>
  <c r="N97" i="11"/>
  <c r="O97" i="11"/>
  <c r="Q97" i="11"/>
  <c r="P97" i="11"/>
  <c r="R97" i="11"/>
  <c r="S97" i="11"/>
  <c r="U97" i="11"/>
  <c r="T97" i="11"/>
  <c r="V97" i="11"/>
  <c r="W97" i="11"/>
  <c r="X97" i="11"/>
  <c r="D98" i="12"/>
  <c r="V98" i="12" s="1"/>
  <c r="E98" i="12"/>
  <c r="F98" i="12"/>
  <c r="C99" i="12"/>
  <c r="N98" i="12"/>
  <c r="H98" i="12"/>
  <c r="C99" i="11"/>
  <c r="D98" i="11"/>
  <c r="W97" i="12"/>
  <c r="S97" i="12"/>
  <c r="U97" i="12"/>
  <c r="Q97" i="12"/>
  <c r="G97" i="12"/>
  <c r="K97" i="12"/>
  <c r="I97" i="12"/>
  <c r="M97" i="12"/>
  <c r="O97" i="12"/>
  <c r="A98" i="8"/>
  <c r="C98" i="8"/>
  <c r="D98" i="8"/>
  <c r="L104" i="16" l="1"/>
  <c r="F104" i="16" s="1"/>
  <c r="I104" i="16"/>
  <c r="C104" i="16" s="1"/>
  <c r="H104" i="16"/>
  <c r="B104" i="16" s="1"/>
  <c r="K104" i="16"/>
  <c r="E104" i="16" s="1"/>
  <c r="J104" i="16"/>
  <c r="D104" i="16" s="1"/>
  <c r="G104" i="16"/>
  <c r="A105" i="16"/>
  <c r="J104" i="15"/>
  <c r="D104" i="15" s="1"/>
  <c r="L104" i="15"/>
  <c r="F104" i="15" s="1"/>
  <c r="H104" i="15"/>
  <c r="B104" i="15" s="1"/>
  <c r="I104" i="15"/>
  <c r="C104" i="15" s="1"/>
  <c r="K104" i="15"/>
  <c r="E104" i="15" s="1"/>
  <c r="G104" i="15"/>
  <c r="A105" i="15"/>
  <c r="A105" i="14"/>
  <c r="H104" i="14"/>
  <c r="B104" i="14" s="1"/>
  <c r="I104" i="14"/>
  <c r="C104" i="14" s="1"/>
  <c r="J104" i="14"/>
  <c r="D104" i="14" s="1"/>
  <c r="K104" i="14"/>
  <c r="E104" i="14" s="1"/>
  <c r="L104" i="14"/>
  <c r="F104" i="14" s="1"/>
  <c r="G104" i="14"/>
  <c r="AG109" i="13"/>
  <c r="AH108" i="13"/>
  <c r="M98" i="12"/>
  <c r="W98" i="12"/>
  <c r="S98" i="12"/>
  <c r="K98" i="12"/>
  <c r="U98" i="12"/>
  <c r="G98" i="12"/>
  <c r="O98" i="12"/>
  <c r="I98" i="12"/>
  <c r="Q98" i="12"/>
  <c r="L98" i="12"/>
  <c r="A99" i="8"/>
  <c r="D99" i="8"/>
  <c r="B99" i="8"/>
  <c r="X98" i="12"/>
  <c r="E99" i="12"/>
  <c r="F99" i="12"/>
  <c r="D99" i="12"/>
  <c r="X99" i="12" s="1"/>
  <c r="C100" i="12"/>
  <c r="D99" i="11"/>
  <c r="C100" i="11"/>
  <c r="T98" i="12"/>
  <c r="P98" i="12"/>
  <c r="J98" i="12"/>
  <c r="E98" i="11"/>
  <c r="F98" i="11"/>
  <c r="G98" i="11"/>
  <c r="I98" i="11"/>
  <c r="H98" i="11"/>
  <c r="J98" i="11"/>
  <c r="K98" i="11"/>
  <c r="M98" i="11"/>
  <c r="L98" i="11"/>
  <c r="N98" i="11"/>
  <c r="O98" i="11"/>
  <c r="Q98" i="11"/>
  <c r="P98" i="11"/>
  <c r="S98" i="11"/>
  <c r="R98" i="11"/>
  <c r="U98" i="11"/>
  <c r="T98" i="11"/>
  <c r="W98" i="11"/>
  <c r="V98" i="11"/>
  <c r="X98" i="11"/>
  <c r="D100" i="8"/>
  <c r="R98" i="12"/>
  <c r="H105" i="16" l="1"/>
  <c r="B105" i="16" s="1"/>
  <c r="L105" i="16"/>
  <c r="F105" i="16" s="1"/>
  <c r="K105" i="16"/>
  <c r="E105" i="16" s="1"/>
  <c r="A106" i="16"/>
  <c r="J105" i="16"/>
  <c r="D105" i="16" s="1"/>
  <c r="I105" i="16"/>
  <c r="C105" i="16" s="1"/>
  <c r="G105" i="16"/>
  <c r="H105" i="15"/>
  <c r="B105" i="15" s="1"/>
  <c r="I105" i="15"/>
  <c r="C105" i="15" s="1"/>
  <c r="J105" i="15"/>
  <c r="D105" i="15" s="1"/>
  <c r="K105" i="15"/>
  <c r="E105" i="15" s="1"/>
  <c r="L105" i="15"/>
  <c r="F105" i="15" s="1"/>
  <c r="G105" i="15"/>
  <c r="A106" i="15"/>
  <c r="A106" i="14"/>
  <c r="J105" i="14"/>
  <c r="D105" i="14" s="1"/>
  <c r="H105" i="14"/>
  <c r="B105" i="14" s="1"/>
  <c r="I105" i="14"/>
  <c r="C105" i="14" s="1"/>
  <c r="K105" i="14"/>
  <c r="E105" i="14" s="1"/>
  <c r="L105" i="14"/>
  <c r="F105" i="14" s="1"/>
  <c r="G105" i="14"/>
  <c r="AH109" i="13"/>
  <c r="AG110" i="13"/>
  <c r="K99" i="12"/>
  <c r="O99" i="12"/>
  <c r="M99" i="12"/>
  <c r="U99" i="12"/>
  <c r="S99" i="12"/>
  <c r="G99" i="12"/>
  <c r="W99" i="12"/>
  <c r="Q99" i="12"/>
  <c r="I99" i="12"/>
  <c r="B101" i="8"/>
  <c r="C100" i="8"/>
  <c r="C99" i="8"/>
  <c r="L99" i="12"/>
  <c r="T99" i="12"/>
  <c r="P99" i="12"/>
  <c r="A100" i="8"/>
  <c r="B100" i="8"/>
  <c r="H99" i="12"/>
  <c r="R99" i="12"/>
  <c r="C101" i="11"/>
  <c r="D100" i="11"/>
  <c r="E99" i="11"/>
  <c r="F99" i="11"/>
  <c r="G99" i="11"/>
  <c r="I99" i="11"/>
  <c r="H99" i="11"/>
  <c r="J99" i="11"/>
  <c r="K99" i="11"/>
  <c r="M99" i="11"/>
  <c r="L99" i="11"/>
  <c r="N99" i="11"/>
  <c r="O99" i="11"/>
  <c r="P99" i="11"/>
  <c r="Q99" i="11"/>
  <c r="R99" i="11"/>
  <c r="S99" i="11"/>
  <c r="U99" i="11"/>
  <c r="T99" i="11"/>
  <c r="W99" i="11"/>
  <c r="V99" i="11"/>
  <c r="X99" i="11"/>
  <c r="D101" i="8"/>
  <c r="V99" i="12"/>
  <c r="N99" i="12"/>
  <c r="E100" i="12"/>
  <c r="D100" i="12"/>
  <c r="P100" i="12" s="1"/>
  <c r="F100" i="12"/>
  <c r="C101" i="12"/>
  <c r="J99" i="12"/>
  <c r="L106" i="16" l="1"/>
  <c r="F106" i="16" s="1"/>
  <c r="A107" i="16"/>
  <c r="K106" i="16"/>
  <c r="E106" i="16" s="1"/>
  <c r="I106" i="16"/>
  <c r="C106" i="16" s="1"/>
  <c r="H106" i="16"/>
  <c r="B106" i="16" s="1"/>
  <c r="G106" i="16"/>
  <c r="J106" i="16"/>
  <c r="D106" i="16" s="1"/>
  <c r="H106" i="15"/>
  <c r="B106" i="15" s="1"/>
  <c r="K106" i="15"/>
  <c r="E106" i="15" s="1"/>
  <c r="L106" i="15"/>
  <c r="F106" i="15" s="1"/>
  <c r="G106" i="15"/>
  <c r="I106" i="15"/>
  <c r="C106" i="15" s="1"/>
  <c r="J106" i="15"/>
  <c r="D106" i="15" s="1"/>
  <c r="A107" i="15"/>
  <c r="A107" i="14"/>
  <c r="L106" i="14"/>
  <c r="F106" i="14" s="1"/>
  <c r="H106" i="14"/>
  <c r="B106" i="14" s="1"/>
  <c r="I106" i="14"/>
  <c r="C106" i="14" s="1"/>
  <c r="J106" i="14"/>
  <c r="D106" i="14" s="1"/>
  <c r="K106" i="14"/>
  <c r="E106" i="14" s="1"/>
  <c r="G106" i="14"/>
  <c r="AH110" i="13"/>
  <c r="AG111" i="13"/>
  <c r="Q100" i="12"/>
  <c r="O100" i="12"/>
  <c r="M100" i="12"/>
  <c r="W100" i="12"/>
  <c r="S100" i="12"/>
  <c r="I100" i="12"/>
  <c r="U100" i="12"/>
  <c r="G100" i="12"/>
  <c r="K100" i="12"/>
  <c r="T100" i="12"/>
  <c r="L100" i="12"/>
  <c r="E100" i="11"/>
  <c r="F100" i="11"/>
  <c r="G100" i="11"/>
  <c r="H100" i="11"/>
  <c r="I100" i="11"/>
  <c r="J100" i="11"/>
  <c r="K100" i="11"/>
  <c r="M100" i="11"/>
  <c r="L100" i="11"/>
  <c r="N100" i="11"/>
  <c r="O100" i="11"/>
  <c r="Q100" i="11"/>
  <c r="P100" i="11"/>
  <c r="S100" i="11"/>
  <c r="R100" i="11"/>
  <c r="U100" i="11"/>
  <c r="T100" i="11"/>
  <c r="V100" i="11"/>
  <c r="W100" i="11"/>
  <c r="X100" i="11"/>
  <c r="D101" i="11"/>
  <c r="C102" i="11"/>
  <c r="N100" i="12"/>
  <c r="B102" i="8"/>
  <c r="C101" i="8"/>
  <c r="C102" i="8"/>
  <c r="A101" i="8"/>
  <c r="V100" i="12"/>
  <c r="R100" i="12"/>
  <c r="J100" i="12"/>
  <c r="H100" i="12"/>
  <c r="E101" i="12"/>
  <c r="J101" i="12"/>
  <c r="H101" i="12"/>
  <c r="C102" i="12"/>
  <c r="D101" i="12"/>
  <c r="P101" i="12" s="1"/>
  <c r="V101" i="12"/>
  <c r="R101" i="12"/>
  <c r="N101" i="12"/>
  <c r="T101" i="12"/>
  <c r="L101" i="12"/>
  <c r="F101" i="12"/>
  <c r="X100" i="12"/>
  <c r="H107" i="16" l="1"/>
  <c r="B107" i="16" s="1"/>
  <c r="J107" i="16"/>
  <c r="D107" i="16" s="1"/>
  <c r="I107" i="16"/>
  <c r="C107" i="16" s="1"/>
  <c r="L107" i="16"/>
  <c r="F107" i="16" s="1"/>
  <c r="K107" i="16"/>
  <c r="E107" i="16" s="1"/>
  <c r="G107" i="16"/>
  <c r="A108" i="16"/>
  <c r="K107" i="15"/>
  <c r="E107" i="15" s="1"/>
  <c r="H107" i="15"/>
  <c r="B107" i="15" s="1"/>
  <c r="I107" i="15"/>
  <c r="C107" i="15" s="1"/>
  <c r="J107" i="15"/>
  <c r="D107" i="15" s="1"/>
  <c r="L107" i="15"/>
  <c r="F107" i="15" s="1"/>
  <c r="G107" i="15"/>
  <c r="A108" i="15"/>
  <c r="A108" i="14"/>
  <c r="H107" i="14"/>
  <c r="B107" i="14" s="1"/>
  <c r="I107" i="14"/>
  <c r="C107" i="14" s="1"/>
  <c r="J107" i="14"/>
  <c r="D107" i="14" s="1"/>
  <c r="K107" i="14"/>
  <c r="E107" i="14" s="1"/>
  <c r="L107" i="14"/>
  <c r="F107" i="14" s="1"/>
  <c r="G107" i="14"/>
  <c r="AG112" i="13"/>
  <c r="AH111" i="13"/>
  <c r="Q101" i="12"/>
  <c r="W101" i="12"/>
  <c r="S101" i="12"/>
  <c r="I101" i="12"/>
  <c r="O101" i="12"/>
  <c r="M101" i="12"/>
  <c r="U101" i="12"/>
  <c r="K101" i="12"/>
  <c r="G101" i="12"/>
  <c r="X101" i="12"/>
  <c r="E101" i="11"/>
  <c r="F101" i="11"/>
  <c r="G101" i="11"/>
  <c r="I101" i="11"/>
  <c r="H101" i="11"/>
  <c r="K101" i="11"/>
  <c r="J101" i="11"/>
  <c r="M101" i="11"/>
  <c r="L101" i="11"/>
  <c r="O101" i="11"/>
  <c r="N101" i="11"/>
  <c r="Q101" i="11"/>
  <c r="P101" i="11"/>
  <c r="S101" i="11"/>
  <c r="R101" i="11"/>
  <c r="T101" i="11"/>
  <c r="U101" i="11"/>
  <c r="W101" i="11"/>
  <c r="V101" i="11"/>
  <c r="X101" i="11"/>
  <c r="D102" i="12"/>
  <c r="T102" i="12" s="1"/>
  <c r="R102" i="12"/>
  <c r="P102" i="12"/>
  <c r="C103" i="12"/>
  <c r="E102" i="12"/>
  <c r="F102" i="12"/>
  <c r="A102" i="8"/>
  <c r="D102" i="8"/>
  <c r="D102" i="11"/>
  <c r="C103" i="11"/>
  <c r="D103" i="11" s="1"/>
  <c r="L108" i="16" l="1"/>
  <c r="F108" i="16" s="1"/>
  <c r="G108" i="16"/>
  <c r="A109" i="16"/>
  <c r="K108" i="16"/>
  <c r="E108" i="16" s="1"/>
  <c r="J108" i="16"/>
  <c r="D108" i="16" s="1"/>
  <c r="I108" i="16"/>
  <c r="C108" i="16" s="1"/>
  <c r="H108" i="16"/>
  <c r="B108" i="16" s="1"/>
  <c r="J108" i="15"/>
  <c r="D108" i="15" s="1"/>
  <c r="K108" i="15"/>
  <c r="E108" i="15" s="1"/>
  <c r="L108" i="15"/>
  <c r="F108" i="15" s="1"/>
  <c r="I108" i="15"/>
  <c r="C108" i="15" s="1"/>
  <c r="G108" i="15"/>
  <c r="H108" i="15"/>
  <c r="B108" i="15" s="1"/>
  <c r="A109" i="15"/>
  <c r="A109" i="14"/>
  <c r="K108" i="14"/>
  <c r="E108" i="14" s="1"/>
  <c r="L108" i="14"/>
  <c r="F108" i="14" s="1"/>
  <c r="H108" i="14"/>
  <c r="B108" i="14" s="1"/>
  <c r="I108" i="14"/>
  <c r="C108" i="14" s="1"/>
  <c r="J108" i="14"/>
  <c r="D108" i="14" s="1"/>
  <c r="G108" i="14"/>
  <c r="AG113" i="13"/>
  <c r="AH112" i="13"/>
  <c r="A103" i="8"/>
  <c r="D103" i="8"/>
  <c r="B103" i="8"/>
  <c r="H102" i="12"/>
  <c r="W102" i="12"/>
  <c r="U102" i="12"/>
  <c r="S102" i="12"/>
  <c r="I102" i="12"/>
  <c r="Q102" i="12"/>
  <c r="O102" i="12"/>
  <c r="K102" i="12"/>
  <c r="M102" i="12"/>
  <c r="G102" i="12"/>
  <c r="J102" i="12"/>
  <c r="L102" i="12"/>
  <c r="X102" i="12"/>
  <c r="V102" i="12"/>
  <c r="G103" i="11"/>
  <c r="H103" i="11"/>
  <c r="I103" i="11"/>
  <c r="K103" i="11"/>
  <c r="J103" i="11"/>
  <c r="L103" i="11"/>
  <c r="M103" i="11"/>
  <c r="N103" i="11"/>
  <c r="O103" i="11"/>
  <c r="Q103" i="11"/>
  <c r="P103" i="11"/>
  <c r="R103" i="11"/>
  <c r="S103" i="11"/>
  <c r="T103" i="11"/>
  <c r="U103" i="11"/>
  <c r="W103" i="11"/>
  <c r="V103" i="11"/>
  <c r="X103" i="11"/>
  <c r="N102" i="12"/>
  <c r="F102" i="11"/>
  <c r="E102" i="11"/>
  <c r="G102" i="11"/>
  <c r="H102" i="11"/>
  <c r="I102" i="11"/>
  <c r="J102" i="11"/>
  <c r="K102" i="11"/>
  <c r="L102" i="11"/>
  <c r="M102" i="11"/>
  <c r="O102" i="11"/>
  <c r="N102" i="11"/>
  <c r="Q102" i="11"/>
  <c r="P102" i="11"/>
  <c r="S102" i="11"/>
  <c r="R102" i="11"/>
  <c r="T102" i="11"/>
  <c r="U102" i="11"/>
  <c r="V102" i="11"/>
  <c r="W102" i="11"/>
  <c r="X102" i="11"/>
  <c r="W103" i="12"/>
  <c r="N103" i="12"/>
  <c r="G103" i="12"/>
  <c r="M103" i="12"/>
  <c r="K103" i="12"/>
  <c r="L103" i="12"/>
  <c r="J103" i="12"/>
  <c r="I103" i="12"/>
  <c r="F103" i="12"/>
  <c r="D103" i="12"/>
  <c r="R103" i="12" s="1"/>
  <c r="X103" i="12"/>
  <c r="V103" i="12"/>
  <c r="H109" i="16" l="1"/>
  <c r="B109" i="16" s="1"/>
  <c r="A110" i="16"/>
  <c r="L109" i="16"/>
  <c r="F109" i="16" s="1"/>
  <c r="J109" i="16"/>
  <c r="D109" i="16" s="1"/>
  <c r="I109" i="16"/>
  <c r="C109" i="16" s="1"/>
  <c r="G109" i="16"/>
  <c r="K109" i="16"/>
  <c r="E109" i="16" s="1"/>
  <c r="I109" i="15"/>
  <c r="C109" i="15" s="1"/>
  <c r="H109" i="15"/>
  <c r="B109" i="15" s="1"/>
  <c r="J109" i="15"/>
  <c r="D109" i="15" s="1"/>
  <c r="K109" i="15"/>
  <c r="E109" i="15" s="1"/>
  <c r="L109" i="15"/>
  <c r="F109" i="15" s="1"/>
  <c r="G109" i="15"/>
  <c r="A110" i="15"/>
  <c r="A110" i="14"/>
  <c r="H109" i="14"/>
  <c r="B109" i="14" s="1"/>
  <c r="I109" i="14"/>
  <c r="C109" i="14" s="1"/>
  <c r="J109" i="14"/>
  <c r="D109" i="14" s="1"/>
  <c r="K109" i="14"/>
  <c r="E109" i="14" s="1"/>
  <c r="L109" i="14"/>
  <c r="F109" i="14" s="1"/>
  <c r="G109" i="14"/>
  <c r="AH113" i="13"/>
  <c r="AG114" i="13"/>
  <c r="C103" i="8"/>
  <c r="U103" i="12"/>
  <c r="H103" i="12"/>
  <c r="S103" i="12"/>
  <c r="A104" i="8"/>
  <c r="D105" i="8" s="1"/>
  <c r="B104" i="8"/>
  <c r="P103" i="12"/>
  <c r="Q103" i="12"/>
  <c r="O103" i="12"/>
  <c r="T103" i="12"/>
  <c r="D104" i="8"/>
  <c r="L110" i="16" l="1"/>
  <c r="F110" i="16" s="1"/>
  <c r="J110" i="16"/>
  <c r="D110" i="16" s="1"/>
  <c r="I110" i="16"/>
  <c r="C110" i="16" s="1"/>
  <c r="G110" i="16"/>
  <c r="A111" i="16"/>
  <c r="K110" i="16"/>
  <c r="E110" i="16" s="1"/>
  <c r="H110" i="16"/>
  <c r="B110" i="16" s="1"/>
  <c r="L110" i="15"/>
  <c r="F110" i="15" s="1"/>
  <c r="I110" i="15"/>
  <c r="C110" i="15" s="1"/>
  <c r="J110" i="15"/>
  <c r="D110" i="15" s="1"/>
  <c r="K110" i="15"/>
  <c r="E110" i="15" s="1"/>
  <c r="H110" i="15"/>
  <c r="B110" i="15" s="1"/>
  <c r="G110" i="15"/>
  <c r="A111" i="15"/>
  <c r="A111" i="14"/>
  <c r="I110" i="14"/>
  <c r="C110" i="14" s="1"/>
  <c r="K110" i="14"/>
  <c r="E110" i="14" s="1"/>
  <c r="L110" i="14"/>
  <c r="F110" i="14" s="1"/>
  <c r="H110" i="14"/>
  <c r="B110" i="14" s="1"/>
  <c r="J110" i="14"/>
  <c r="D110" i="14" s="1"/>
  <c r="G110" i="14"/>
  <c r="AH114" i="13"/>
  <c r="AG115" i="13"/>
  <c r="A105" i="8"/>
  <c r="C104" i="8"/>
  <c r="B105" i="8"/>
  <c r="H111" i="16" l="1"/>
  <c r="B111" i="16" s="1"/>
  <c r="G111" i="16"/>
  <c r="A112" i="16"/>
  <c r="L111" i="16"/>
  <c r="F111" i="16" s="1"/>
  <c r="K111" i="16"/>
  <c r="E111" i="16" s="1"/>
  <c r="J111" i="16"/>
  <c r="D111" i="16" s="1"/>
  <c r="I111" i="16"/>
  <c r="C111" i="16" s="1"/>
  <c r="H111" i="15"/>
  <c r="B111" i="15" s="1"/>
  <c r="I111" i="15"/>
  <c r="C111" i="15" s="1"/>
  <c r="J111" i="15"/>
  <c r="D111" i="15" s="1"/>
  <c r="K111" i="15"/>
  <c r="E111" i="15" s="1"/>
  <c r="G111" i="15"/>
  <c r="L111" i="15"/>
  <c r="F111" i="15" s="1"/>
  <c r="A112" i="15"/>
  <c r="A112" i="14"/>
  <c r="L111" i="14"/>
  <c r="F111" i="14" s="1"/>
  <c r="H111" i="14"/>
  <c r="B111" i="14" s="1"/>
  <c r="I111" i="14"/>
  <c r="C111" i="14" s="1"/>
  <c r="J111" i="14"/>
  <c r="D111" i="14" s="1"/>
  <c r="K111" i="14"/>
  <c r="E111" i="14" s="1"/>
  <c r="G111" i="14"/>
  <c r="AH115" i="13"/>
  <c r="AG116" i="13"/>
  <c r="A106" i="8"/>
  <c r="C105" i="8"/>
  <c r="B106" i="8"/>
  <c r="D106" i="8"/>
  <c r="L112" i="16" l="1"/>
  <c r="F112" i="16" s="1"/>
  <c r="A113" i="16"/>
  <c r="J112" i="16"/>
  <c r="D112" i="16" s="1"/>
  <c r="I112" i="16"/>
  <c r="C112" i="16" s="1"/>
  <c r="G112" i="16"/>
  <c r="K112" i="16"/>
  <c r="E112" i="16" s="1"/>
  <c r="H112" i="16"/>
  <c r="B112" i="16" s="1"/>
  <c r="J112" i="15"/>
  <c r="D112" i="15" s="1"/>
  <c r="H112" i="15"/>
  <c r="B112" i="15" s="1"/>
  <c r="I112" i="15"/>
  <c r="C112" i="15" s="1"/>
  <c r="K112" i="15"/>
  <c r="E112" i="15" s="1"/>
  <c r="L112" i="15"/>
  <c r="F112" i="15" s="1"/>
  <c r="G112" i="15"/>
  <c r="A113" i="15"/>
  <c r="A113" i="14"/>
  <c r="J112" i="14"/>
  <c r="D112" i="14" s="1"/>
  <c r="K112" i="14"/>
  <c r="E112" i="14" s="1"/>
  <c r="L112" i="14"/>
  <c r="F112" i="14" s="1"/>
  <c r="H112" i="14"/>
  <c r="B112" i="14" s="1"/>
  <c r="I112" i="14"/>
  <c r="C112" i="14" s="1"/>
  <c r="G112" i="14"/>
  <c r="AG117" i="13"/>
  <c r="AH116" i="13"/>
  <c r="A107" i="8"/>
  <c r="D107" i="8"/>
  <c r="D108" i="8"/>
  <c r="C106" i="8"/>
  <c r="B107" i="8"/>
  <c r="H113" i="16" l="1"/>
  <c r="B113" i="16" s="1"/>
  <c r="K113" i="16"/>
  <c r="E113" i="16" s="1"/>
  <c r="J113" i="16"/>
  <c r="D113" i="16" s="1"/>
  <c r="G113" i="16"/>
  <c r="A114" i="16"/>
  <c r="L113" i="16"/>
  <c r="F113" i="16" s="1"/>
  <c r="I113" i="16"/>
  <c r="C113" i="16" s="1"/>
  <c r="L113" i="15"/>
  <c r="F113" i="15" s="1"/>
  <c r="H113" i="15"/>
  <c r="B113" i="15" s="1"/>
  <c r="I113" i="15"/>
  <c r="C113" i="15" s="1"/>
  <c r="J113" i="15"/>
  <c r="D113" i="15" s="1"/>
  <c r="G113" i="15"/>
  <c r="K113" i="15"/>
  <c r="E113" i="15" s="1"/>
  <c r="A114" i="15"/>
  <c r="A114" i="14"/>
  <c r="J113" i="14"/>
  <c r="D113" i="14" s="1"/>
  <c r="H113" i="14"/>
  <c r="B113" i="14" s="1"/>
  <c r="I113" i="14"/>
  <c r="C113" i="14" s="1"/>
  <c r="K113" i="14"/>
  <c r="E113" i="14" s="1"/>
  <c r="L113" i="14"/>
  <c r="F113" i="14" s="1"/>
  <c r="G113" i="14"/>
  <c r="AH117" i="13"/>
  <c r="AG118" i="13"/>
  <c r="A108" i="8"/>
  <c r="C107" i="8"/>
  <c r="B108" i="8"/>
  <c r="L114" i="16" l="1"/>
  <c r="F114" i="16" s="1"/>
  <c r="H114" i="16"/>
  <c r="B114" i="16" s="1"/>
  <c r="G114" i="16"/>
  <c r="A115" i="16"/>
  <c r="K114" i="16"/>
  <c r="E114" i="16" s="1"/>
  <c r="J114" i="16"/>
  <c r="D114" i="16" s="1"/>
  <c r="I114" i="16"/>
  <c r="C114" i="16" s="1"/>
  <c r="H114" i="15"/>
  <c r="B114" i="15" s="1"/>
  <c r="I114" i="15"/>
  <c r="C114" i="15" s="1"/>
  <c r="G114" i="15"/>
  <c r="J114" i="15"/>
  <c r="D114" i="15" s="1"/>
  <c r="K114" i="15"/>
  <c r="E114" i="15" s="1"/>
  <c r="L114" i="15"/>
  <c r="F114" i="15" s="1"/>
  <c r="A115" i="15"/>
  <c r="A115" i="14"/>
  <c r="I114" i="14"/>
  <c r="C114" i="14" s="1"/>
  <c r="J114" i="14"/>
  <c r="D114" i="14" s="1"/>
  <c r="K114" i="14"/>
  <c r="E114" i="14" s="1"/>
  <c r="L114" i="14"/>
  <c r="F114" i="14" s="1"/>
  <c r="H114" i="14"/>
  <c r="B114" i="14" s="1"/>
  <c r="G114" i="14"/>
  <c r="AH118" i="13"/>
  <c r="AG119" i="13"/>
  <c r="A109" i="8"/>
  <c r="D109" i="8"/>
  <c r="C108" i="8"/>
  <c r="B109" i="8"/>
  <c r="H115" i="16" l="1"/>
  <c r="B115" i="16" s="1"/>
  <c r="A116" i="16"/>
  <c r="K115" i="16"/>
  <c r="E115" i="16" s="1"/>
  <c r="J115" i="16"/>
  <c r="D115" i="16" s="1"/>
  <c r="G115" i="16"/>
  <c r="L115" i="16"/>
  <c r="F115" i="16" s="1"/>
  <c r="I115" i="16"/>
  <c r="C115" i="16" s="1"/>
  <c r="K115" i="15"/>
  <c r="E115" i="15" s="1"/>
  <c r="L115" i="15"/>
  <c r="F115" i="15" s="1"/>
  <c r="H115" i="15"/>
  <c r="B115" i="15" s="1"/>
  <c r="J115" i="15"/>
  <c r="D115" i="15" s="1"/>
  <c r="I115" i="15"/>
  <c r="C115" i="15" s="1"/>
  <c r="G115" i="15"/>
  <c r="A116" i="15"/>
  <c r="A116" i="14"/>
  <c r="H115" i="14"/>
  <c r="B115" i="14" s="1"/>
  <c r="I115" i="14"/>
  <c r="C115" i="14" s="1"/>
  <c r="J115" i="14"/>
  <c r="D115" i="14" s="1"/>
  <c r="K115" i="14"/>
  <c r="E115" i="14" s="1"/>
  <c r="L115" i="14"/>
  <c r="F115" i="14" s="1"/>
  <c r="G115" i="14"/>
  <c r="AH119" i="13"/>
  <c r="AG120" i="13"/>
  <c r="A110" i="8"/>
  <c r="D110" i="8"/>
  <c r="C109" i="8"/>
  <c r="B110" i="8"/>
  <c r="L116" i="16" l="1"/>
  <c r="F116" i="16" s="1"/>
  <c r="K116" i="16"/>
  <c r="E116" i="16" s="1"/>
  <c r="J116" i="16"/>
  <c r="D116" i="16" s="1"/>
  <c r="H116" i="16"/>
  <c r="B116" i="16" s="1"/>
  <c r="G116" i="16"/>
  <c r="A117" i="16"/>
  <c r="I116" i="16"/>
  <c r="C116" i="16" s="1"/>
  <c r="H116" i="15"/>
  <c r="B116" i="15" s="1"/>
  <c r="I116" i="15"/>
  <c r="C116" i="15" s="1"/>
  <c r="J116" i="15"/>
  <c r="D116" i="15" s="1"/>
  <c r="K116" i="15"/>
  <c r="E116" i="15" s="1"/>
  <c r="L116" i="15"/>
  <c r="F116" i="15" s="1"/>
  <c r="G116" i="15"/>
  <c r="A117" i="15"/>
  <c r="A117" i="14"/>
  <c r="K116" i="14"/>
  <c r="E116" i="14" s="1"/>
  <c r="H116" i="14"/>
  <c r="B116" i="14" s="1"/>
  <c r="I116" i="14"/>
  <c r="C116" i="14" s="1"/>
  <c r="J116" i="14"/>
  <c r="D116" i="14" s="1"/>
  <c r="L116" i="14"/>
  <c r="F116" i="14" s="1"/>
  <c r="G116" i="14"/>
  <c r="AH120" i="13"/>
  <c r="AG121" i="13"/>
  <c r="A111" i="8"/>
  <c r="D111" i="8"/>
  <c r="C110" i="8"/>
  <c r="B111" i="8"/>
  <c r="H117" i="16" l="1"/>
  <c r="B117" i="16" s="1"/>
  <c r="I117" i="16"/>
  <c r="C117" i="16" s="1"/>
  <c r="G117" i="16"/>
  <c r="A118" i="16"/>
  <c r="L117" i="16"/>
  <c r="F117" i="16" s="1"/>
  <c r="K117" i="16"/>
  <c r="E117" i="16" s="1"/>
  <c r="J117" i="16"/>
  <c r="D117" i="16" s="1"/>
  <c r="I117" i="15"/>
  <c r="C117" i="15" s="1"/>
  <c r="K117" i="15"/>
  <c r="E117" i="15" s="1"/>
  <c r="L117" i="15"/>
  <c r="F117" i="15" s="1"/>
  <c r="G117" i="15"/>
  <c r="H117" i="15"/>
  <c r="B117" i="15" s="1"/>
  <c r="J117" i="15"/>
  <c r="D117" i="15" s="1"/>
  <c r="A118" i="15"/>
  <c r="A118" i="14"/>
  <c r="L117" i="14"/>
  <c r="F117" i="14" s="1"/>
  <c r="H117" i="14"/>
  <c r="B117" i="14" s="1"/>
  <c r="I117" i="14"/>
  <c r="C117" i="14" s="1"/>
  <c r="J117" i="14"/>
  <c r="D117" i="14" s="1"/>
  <c r="K117" i="14"/>
  <c r="E117" i="14" s="1"/>
  <c r="G117" i="14"/>
  <c r="AG122" i="13"/>
  <c r="AH121" i="13"/>
  <c r="A112" i="8"/>
  <c r="D112" i="8"/>
  <c r="C111" i="8"/>
  <c r="B112" i="8"/>
  <c r="L118" i="16" l="1"/>
  <c r="F118" i="16" s="1"/>
  <c r="A119" i="16"/>
  <c r="K118" i="16"/>
  <c r="E118" i="16" s="1"/>
  <c r="J118" i="16"/>
  <c r="D118" i="16" s="1"/>
  <c r="I118" i="16"/>
  <c r="C118" i="16" s="1"/>
  <c r="H118" i="16"/>
  <c r="B118" i="16" s="1"/>
  <c r="G118" i="16"/>
  <c r="L118" i="15"/>
  <c r="F118" i="15" s="1"/>
  <c r="H118" i="15"/>
  <c r="B118" i="15" s="1"/>
  <c r="I118" i="15"/>
  <c r="C118" i="15" s="1"/>
  <c r="J118" i="15"/>
  <c r="D118" i="15" s="1"/>
  <c r="K118" i="15"/>
  <c r="E118" i="15" s="1"/>
  <c r="G118" i="15"/>
  <c r="A119" i="15"/>
  <c r="A119" i="14"/>
  <c r="I118" i="14"/>
  <c r="C118" i="14" s="1"/>
  <c r="H118" i="14"/>
  <c r="B118" i="14" s="1"/>
  <c r="J118" i="14"/>
  <c r="D118" i="14" s="1"/>
  <c r="K118" i="14"/>
  <c r="E118" i="14" s="1"/>
  <c r="L118" i="14"/>
  <c r="F118" i="14" s="1"/>
  <c r="G118" i="14"/>
  <c r="AH122" i="13"/>
  <c r="AG123" i="13"/>
  <c r="A113" i="8"/>
  <c r="D113" i="8"/>
  <c r="C112" i="8"/>
  <c r="B113" i="8"/>
  <c r="H119" i="16" l="1"/>
  <c r="B119" i="16" s="1"/>
  <c r="L119" i="16"/>
  <c r="F119" i="16" s="1"/>
  <c r="K119" i="16"/>
  <c r="E119" i="16" s="1"/>
  <c r="J119" i="16"/>
  <c r="D119" i="16" s="1"/>
  <c r="I119" i="16"/>
  <c r="C119" i="16" s="1"/>
  <c r="G119" i="16"/>
  <c r="A120" i="16"/>
  <c r="J119" i="15"/>
  <c r="D119" i="15" s="1"/>
  <c r="K119" i="15"/>
  <c r="E119" i="15" s="1"/>
  <c r="L119" i="15"/>
  <c r="F119" i="15" s="1"/>
  <c r="G119" i="15"/>
  <c r="H119" i="15"/>
  <c r="B119" i="15" s="1"/>
  <c r="I119" i="15"/>
  <c r="C119" i="15" s="1"/>
  <c r="A120" i="15"/>
  <c r="A120" i="14"/>
  <c r="L119" i="14"/>
  <c r="F119" i="14" s="1"/>
  <c r="K119" i="14"/>
  <c r="E119" i="14" s="1"/>
  <c r="H119" i="14"/>
  <c r="B119" i="14" s="1"/>
  <c r="I119" i="14"/>
  <c r="C119" i="14" s="1"/>
  <c r="J119" i="14"/>
  <c r="D119" i="14" s="1"/>
  <c r="G119" i="14"/>
  <c r="AG124" i="13"/>
  <c r="AH123" i="13"/>
  <c r="B115" i="8"/>
  <c r="C114" i="8"/>
  <c r="D115" i="8"/>
  <c r="A114" i="8"/>
  <c r="D114" i="8"/>
  <c r="C113" i="8"/>
  <c r="B114" i="8"/>
  <c r="L120" i="16" l="1"/>
  <c r="F120" i="16" s="1"/>
  <c r="I120" i="16"/>
  <c r="C120" i="16" s="1"/>
  <c r="H120" i="16"/>
  <c r="B120" i="16" s="1"/>
  <c r="G120" i="16"/>
  <c r="K120" i="16"/>
  <c r="E120" i="16" s="1"/>
  <c r="J120" i="16"/>
  <c r="D120" i="16" s="1"/>
  <c r="A121" i="16"/>
  <c r="J120" i="15"/>
  <c r="D120" i="15" s="1"/>
  <c r="H120" i="15"/>
  <c r="B120" i="15" s="1"/>
  <c r="I120" i="15"/>
  <c r="C120" i="15" s="1"/>
  <c r="K120" i="15"/>
  <c r="E120" i="15" s="1"/>
  <c r="G120" i="15"/>
  <c r="L120" i="15"/>
  <c r="F120" i="15" s="1"/>
  <c r="A121" i="15"/>
  <c r="A121" i="14"/>
  <c r="H120" i="14"/>
  <c r="B120" i="14" s="1"/>
  <c r="I120" i="14"/>
  <c r="C120" i="14" s="1"/>
  <c r="J120" i="14"/>
  <c r="D120" i="14" s="1"/>
  <c r="K120" i="14"/>
  <c r="E120" i="14" s="1"/>
  <c r="L120" i="14"/>
  <c r="F120" i="14" s="1"/>
  <c r="G120" i="14"/>
  <c r="AH124" i="13"/>
  <c r="AG125" i="13"/>
  <c r="C115" i="8"/>
  <c r="A115" i="8"/>
  <c r="H121" i="16" l="1"/>
  <c r="B121" i="16" s="1"/>
  <c r="A122" i="16"/>
  <c r="L121" i="16"/>
  <c r="F121" i="16" s="1"/>
  <c r="K121" i="16"/>
  <c r="E121" i="16" s="1"/>
  <c r="J121" i="16"/>
  <c r="D121" i="16" s="1"/>
  <c r="I121" i="16"/>
  <c r="C121" i="16" s="1"/>
  <c r="G121" i="16"/>
  <c r="I121" i="15"/>
  <c r="C121" i="15" s="1"/>
  <c r="J121" i="15"/>
  <c r="D121" i="15" s="1"/>
  <c r="K121" i="15"/>
  <c r="E121" i="15" s="1"/>
  <c r="L121" i="15"/>
  <c r="F121" i="15" s="1"/>
  <c r="G121" i="15"/>
  <c r="H121" i="15"/>
  <c r="B121" i="15" s="1"/>
  <c r="A122" i="15"/>
  <c r="A122" i="14"/>
  <c r="J121" i="14"/>
  <c r="D121" i="14" s="1"/>
  <c r="K121" i="14"/>
  <c r="E121" i="14" s="1"/>
  <c r="L121" i="14"/>
  <c r="F121" i="14" s="1"/>
  <c r="H121" i="14"/>
  <c r="B121" i="14" s="1"/>
  <c r="I121" i="14"/>
  <c r="C121" i="14" s="1"/>
  <c r="G121" i="14"/>
  <c r="AG126" i="13"/>
  <c r="AH125" i="13"/>
  <c r="A116" i="8"/>
  <c r="B116" i="8"/>
  <c r="D116" i="8"/>
  <c r="L122" i="16" l="1"/>
  <c r="F122" i="16" s="1"/>
  <c r="A123" i="16"/>
  <c r="K122" i="16"/>
  <c r="E122" i="16" s="1"/>
  <c r="J122" i="16"/>
  <c r="D122" i="16" s="1"/>
  <c r="I122" i="16"/>
  <c r="C122" i="16" s="1"/>
  <c r="H122" i="16"/>
  <c r="B122" i="16" s="1"/>
  <c r="G122" i="16"/>
  <c r="H122" i="15"/>
  <c r="B122" i="15" s="1"/>
  <c r="G122" i="15"/>
  <c r="I122" i="15"/>
  <c r="C122" i="15" s="1"/>
  <c r="J122" i="15"/>
  <c r="D122" i="15" s="1"/>
  <c r="L122" i="15"/>
  <c r="F122" i="15" s="1"/>
  <c r="K122" i="15"/>
  <c r="E122" i="15" s="1"/>
  <c r="A123" i="15"/>
  <c r="A123" i="14"/>
  <c r="H122" i="14"/>
  <c r="B122" i="14" s="1"/>
  <c r="I122" i="14"/>
  <c r="C122" i="14" s="1"/>
  <c r="J122" i="14"/>
  <c r="D122" i="14" s="1"/>
  <c r="K122" i="14"/>
  <c r="E122" i="14" s="1"/>
  <c r="L122" i="14"/>
  <c r="F122" i="14" s="1"/>
  <c r="G122" i="14"/>
  <c r="AH126" i="13"/>
  <c r="AG127" i="13"/>
  <c r="B118" i="8"/>
  <c r="C117" i="8"/>
  <c r="C116" i="8"/>
  <c r="A117" i="8"/>
  <c r="D117" i="8"/>
  <c r="B117" i="8"/>
  <c r="D118" i="8"/>
  <c r="H123" i="16" l="1"/>
  <c r="B123" i="16" s="1"/>
  <c r="J123" i="16"/>
  <c r="D123" i="16" s="1"/>
  <c r="I123" i="16"/>
  <c r="C123" i="16" s="1"/>
  <c r="G123" i="16"/>
  <c r="A124" i="16"/>
  <c r="L123" i="16"/>
  <c r="F123" i="16" s="1"/>
  <c r="K123" i="16"/>
  <c r="E123" i="16" s="1"/>
  <c r="K123" i="15"/>
  <c r="E123" i="15" s="1"/>
  <c r="H123" i="15"/>
  <c r="B123" i="15" s="1"/>
  <c r="I123" i="15"/>
  <c r="C123" i="15" s="1"/>
  <c r="J123" i="15"/>
  <c r="D123" i="15" s="1"/>
  <c r="L123" i="15"/>
  <c r="F123" i="15" s="1"/>
  <c r="G123" i="15"/>
  <c r="A124" i="15"/>
  <c r="A124" i="14"/>
  <c r="I123" i="14"/>
  <c r="C123" i="14" s="1"/>
  <c r="J123" i="14"/>
  <c r="D123" i="14" s="1"/>
  <c r="K123" i="14"/>
  <c r="E123" i="14" s="1"/>
  <c r="L123" i="14"/>
  <c r="F123" i="14" s="1"/>
  <c r="H123" i="14"/>
  <c r="B123" i="14" s="1"/>
  <c r="G123" i="14"/>
  <c r="AH127" i="13"/>
  <c r="AG128" i="13"/>
  <c r="C118" i="8"/>
  <c r="A118" i="8"/>
  <c r="L124" i="16" l="1"/>
  <c r="F124" i="16" s="1"/>
  <c r="G124" i="16"/>
  <c r="A125" i="16"/>
  <c r="K124" i="16"/>
  <c r="E124" i="16" s="1"/>
  <c r="J124" i="16"/>
  <c r="D124" i="16" s="1"/>
  <c r="I124" i="16"/>
  <c r="C124" i="16" s="1"/>
  <c r="H124" i="16"/>
  <c r="B124" i="16" s="1"/>
  <c r="L124" i="15"/>
  <c r="F124" i="15" s="1"/>
  <c r="H124" i="15"/>
  <c r="B124" i="15" s="1"/>
  <c r="I124" i="15"/>
  <c r="C124" i="15" s="1"/>
  <c r="J124" i="15"/>
  <c r="D124" i="15" s="1"/>
  <c r="K124" i="15"/>
  <c r="E124" i="15" s="1"/>
  <c r="G124" i="15"/>
  <c r="A125" i="15"/>
  <c r="A125" i="14"/>
  <c r="L124" i="14"/>
  <c r="F124" i="14" s="1"/>
  <c r="H124" i="14"/>
  <c r="B124" i="14" s="1"/>
  <c r="I124" i="14"/>
  <c r="C124" i="14" s="1"/>
  <c r="J124" i="14"/>
  <c r="D124" i="14" s="1"/>
  <c r="K124" i="14"/>
  <c r="E124" i="14" s="1"/>
  <c r="G124" i="14"/>
  <c r="AH128" i="13"/>
  <c r="AG129" i="13"/>
  <c r="A119" i="8"/>
  <c r="D119" i="8"/>
  <c r="B119" i="8"/>
  <c r="H125" i="16" l="1"/>
  <c r="B125" i="16" s="1"/>
  <c r="A126" i="16"/>
  <c r="L125" i="16"/>
  <c r="F125" i="16" s="1"/>
  <c r="K125" i="16"/>
  <c r="E125" i="16" s="1"/>
  <c r="J125" i="16"/>
  <c r="D125" i="16" s="1"/>
  <c r="I125" i="16"/>
  <c r="C125" i="16" s="1"/>
  <c r="G125" i="16"/>
  <c r="I125" i="15"/>
  <c r="C125" i="15" s="1"/>
  <c r="H125" i="15"/>
  <c r="B125" i="15" s="1"/>
  <c r="J125" i="15"/>
  <c r="D125" i="15" s="1"/>
  <c r="K125" i="15"/>
  <c r="E125" i="15" s="1"/>
  <c r="L125" i="15"/>
  <c r="F125" i="15" s="1"/>
  <c r="G125" i="15"/>
  <c r="A126" i="15"/>
  <c r="A126" i="14"/>
  <c r="H125" i="14"/>
  <c r="B125" i="14" s="1"/>
  <c r="I125" i="14"/>
  <c r="C125" i="14" s="1"/>
  <c r="J125" i="14"/>
  <c r="D125" i="14" s="1"/>
  <c r="K125" i="14"/>
  <c r="E125" i="14" s="1"/>
  <c r="L125" i="14"/>
  <c r="F125" i="14" s="1"/>
  <c r="G125" i="14"/>
  <c r="AH129" i="13"/>
  <c r="AG130" i="13"/>
  <c r="B121" i="8"/>
  <c r="C120" i="8"/>
  <c r="C119" i="8"/>
  <c r="A120" i="8"/>
  <c r="D120" i="8"/>
  <c r="B120" i="8"/>
  <c r="L126" i="16" l="1"/>
  <c r="F126" i="16" s="1"/>
  <c r="J126" i="16"/>
  <c r="D126" i="16" s="1"/>
  <c r="I126" i="16"/>
  <c r="C126" i="16" s="1"/>
  <c r="H126" i="16"/>
  <c r="B126" i="16" s="1"/>
  <c r="G126" i="16"/>
  <c r="A127" i="16"/>
  <c r="K126" i="16"/>
  <c r="E126" i="16" s="1"/>
  <c r="L126" i="15"/>
  <c r="F126" i="15" s="1"/>
  <c r="K126" i="15"/>
  <c r="E126" i="15" s="1"/>
  <c r="H126" i="15"/>
  <c r="B126" i="15" s="1"/>
  <c r="G126" i="15"/>
  <c r="I126" i="15"/>
  <c r="C126" i="15" s="1"/>
  <c r="J126" i="15"/>
  <c r="D126" i="15" s="1"/>
  <c r="A127" i="15"/>
  <c r="A127" i="14"/>
  <c r="J126" i="14"/>
  <c r="D126" i="14" s="1"/>
  <c r="K126" i="14"/>
  <c r="E126" i="14" s="1"/>
  <c r="L126" i="14"/>
  <c r="F126" i="14" s="1"/>
  <c r="H126" i="14"/>
  <c r="B126" i="14" s="1"/>
  <c r="I126" i="14"/>
  <c r="C126" i="14" s="1"/>
  <c r="G126" i="14"/>
  <c r="AH130" i="13"/>
  <c r="AG131" i="13"/>
  <c r="C121" i="8"/>
  <c r="A121" i="8"/>
  <c r="D122" i="8" s="1"/>
  <c r="D121" i="8"/>
  <c r="H127" i="16" l="1"/>
  <c r="B127" i="16" s="1"/>
  <c r="G127" i="16"/>
  <c r="A128" i="16"/>
  <c r="L127" i="16"/>
  <c r="F127" i="16" s="1"/>
  <c r="K127" i="16"/>
  <c r="E127" i="16" s="1"/>
  <c r="J127" i="16"/>
  <c r="D127" i="16" s="1"/>
  <c r="I127" i="16"/>
  <c r="C127" i="16" s="1"/>
  <c r="H127" i="15"/>
  <c r="B127" i="15" s="1"/>
  <c r="I127" i="15"/>
  <c r="C127" i="15" s="1"/>
  <c r="J127" i="15"/>
  <c r="D127" i="15" s="1"/>
  <c r="K127" i="15"/>
  <c r="E127" i="15" s="1"/>
  <c r="L127" i="15"/>
  <c r="F127" i="15" s="1"/>
  <c r="G127" i="15"/>
  <c r="A128" i="15"/>
  <c r="A128" i="14"/>
  <c r="H127" i="14"/>
  <c r="B127" i="14" s="1"/>
  <c r="I127" i="14"/>
  <c r="C127" i="14" s="1"/>
  <c r="J127" i="14"/>
  <c r="D127" i="14" s="1"/>
  <c r="K127" i="14"/>
  <c r="E127" i="14" s="1"/>
  <c r="L127" i="14"/>
  <c r="F127" i="14" s="1"/>
  <c r="G127" i="14"/>
  <c r="AG132" i="13"/>
  <c r="AH131" i="13"/>
  <c r="A122" i="8"/>
  <c r="B122" i="8"/>
  <c r="L128" i="16" l="1"/>
  <c r="F128" i="16" s="1"/>
  <c r="A129" i="16"/>
  <c r="K128" i="16"/>
  <c r="E128" i="16" s="1"/>
  <c r="J128" i="16"/>
  <c r="D128" i="16" s="1"/>
  <c r="I128" i="16"/>
  <c r="C128" i="16" s="1"/>
  <c r="H128" i="16"/>
  <c r="B128" i="16" s="1"/>
  <c r="G128" i="16"/>
  <c r="J128" i="15"/>
  <c r="D128" i="15" s="1"/>
  <c r="K128" i="15"/>
  <c r="E128" i="15" s="1"/>
  <c r="L128" i="15"/>
  <c r="F128" i="15" s="1"/>
  <c r="G128" i="15"/>
  <c r="H128" i="15"/>
  <c r="B128" i="15" s="1"/>
  <c r="I128" i="15"/>
  <c r="C128" i="15" s="1"/>
  <c r="A129" i="15"/>
  <c r="A129" i="14"/>
  <c r="H128" i="14"/>
  <c r="B128" i="14" s="1"/>
  <c r="I128" i="14"/>
  <c r="C128" i="14" s="1"/>
  <c r="J128" i="14"/>
  <c r="D128" i="14" s="1"/>
  <c r="K128" i="14"/>
  <c r="E128" i="14" s="1"/>
  <c r="L128" i="14"/>
  <c r="F128" i="14" s="1"/>
  <c r="G128" i="14"/>
  <c r="AH132" i="13"/>
  <c r="AG133" i="13"/>
  <c r="AH133" i="13" s="1"/>
  <c r="C122" i="8"/>
  <c r="A123" i="8"/>
  <c r="B123" i="8"/>
  <c r="D123" i="8"/>
  <c r="H129" i="16" l="1"/>
  <c r="B129" i="16" s="1"/>
  <c r="K129" i="16"/>
  <c r="E129" i="16" s="1"/>
  <c r="J129" i="16"/>
  <c r="D129" i="16" s="1"/>
  <c r="I129" i="16"/>
  <c r="C129" i="16" s="1"/>
  <c r="G129" i="16"/>
  <c r="A130" i="16"/>
  <c r="L129" i="16"/>
  <c r="F129" i="16" s="1"/>
  <c r="H129" i="15"/>
  <c r="B129" i="15" s="1"/>
  <c r="I129" i="15"/>
  <c r="C129" i="15" s="1"/>
  <c r="J129" i="15"/>
  <c r="D129" i="15" s="1"/>
  <c r="K129" i="15"/>
  <c r="E129" i="15" s="1"/>
  <c r="G129" i="15"/>
  <c r="L129" i="15"/>
  <c r="F129" i="15" s="1"/>
  <c r="A130" i="15"/>
  <c r="A130" i="14"/>
  <c r="K129" i="14"/>
  <c r="E129" i="14" s="1"/>
  <c r="L129" i="14"/>
  <c r="F129" i="14" s="1"/>
  <c r="H129" i="14"/>
  <c r="B129" i="14" s="1"/>
  <c r="I129" i="14"/>
  <c r="C129" i="14" s="1"/>
  <c r="J129" i="14"/>
  <c r="D129" i="14" s="1"/>
  <c r="G129" i="14"/>
  <c r="D125" i="8"/>
  <c r="B125" i="8"/>
  <c r="C124" i="8"/>
  <c r="A124" i="8"/>
  <c r="D124" i="8"/>
  <c r="C123" i="8"/>
  <c r="B124" i="8"/>
  <c r="L130" i="16" l="1"/>
  <c r="F130" i="16" s="1"/>
  <c r="H130" i="16"/>
  <c r="B130" i="16" s="1"/>
  <c r="G130" i="16"/>
  <c r="A131" i="16"/>
  <c r="K130" i="16"/>
  <c r="E130" i="16" s="1"/>
  <c r="J130" i="16"/>
  <c r="D130" i="16" s="1"/>
  <c r="I130" i="16"/>
  <c r="C130" i="16" s="1"/>
  <c r="H130" i="15"/>
  <c r="B130" i="15" s="1"/>
  <c r="J130" i="15"/>
  <c r="D130" i="15" s="1"/>
  <c r="K130" i="15"/>
  <c r="E130" i="15" s="1"/>
  <c r="G130" i="15"/>
  <c r="L130" i="15"/>
  <c r="F130" i="15" s="1"/>
  <c r="I130" i="15"/>
  <c r="C130" i="15" s="1"/>
  <c r="A131" i="15"/>
  <c r="A131" i="14"/>
  <c r="H130" i="14"/>
  <c r="B130" i="14" s="1"/>
  <c r="I130" i="14"/>
  <c r="C130" i="14" s="1"/>
  <c r="J130" i="14"/>
  <c r="D130" i="14" s="1"/>
  <c r="K130" i="14"/>
  <c r="E130" i="14" s="1"/>
  <c r="L130" i="14"/>
  <c r="F130" i="14" s="1"/>
  <c r="G130" i="14"/>
  <c r="C125" i="8"/>
  <c r="A125" i="8"/>
  <c r="H131" i="16" l="1"/>
  <c r="B131" i="16" s="1"/>
  <c r="A132" i="16"/>
  <c r="L131" i="16"/>
  <c r="F131" i="16" s="1"/>
  <c r="K131" i="16"/>
  <c r="E131" i="16" s="1"/>
  <c r="J131" i="16"/>
  <c r="D131" i="16" s="1"/>
  <c r="I131" i="16"/>
  <c r="C131" i="16" s="1"/>
  <c r="G131" i="16"/>
  <c r="K131" i="15"/>
  <c r="E131" i="15" s="1"/>
  <c r="H131" i="15"/>
  <c r="B131" i="15" s="1"/>
  <c r="I131" i="15"/>
  <c r="C131" i="15" s="1"/>
  <c r="J131" i="15"/>
  <c r="D131" i="15" s="1"/>
  <c r="L131" i="15"/>
  <c r="F131" i="15" s="1"/>
  <c r="G131" i="15"/>
  <c r="A132" i="15"/>
  <c r="A132" i="14"/>
  <c r="I131" i="14"/>
  <c r="C131" i="14" s="1"/>
  <c r="J131" i="14"/>
  <c r="D131" i="14" s="1"/>
  <c r="K131" i="14"/>
  <c r="E131" i="14" s="1"/>
  <c r="L131" i="14"/>
  <c r="F131" i="14" s="1"/>
  <c r="H131" i="14"/>
  <c r="B131" i="14" s="1"/>
  <c r="G131" i="14"/>
  <c r="A126" i="8"/>
  <c r="D126" i="8"/>
  <c r="B126" i="8"/>
  <c r="L132" i="16" l="1"/>
  <c r="F132" i="16" s="1"/>
  <c r="K132" i="16"/>
  <c r="E132" i="16" s="1"/>
  <c r="J132" i="16"/>
  <c r="D132" i="16" s="1"/>
  <c r="I132" i="16"/>
  <c r="C132" i="16" s="1"/>
  <c r="H132" i="16"/>
  <c r="B132" i="16" s="1"/>
  <c r="G132" i="16"/>
  <c r="A133" i="16"/>
  <c r="I132" i="15"/>
  <c r="C132" i="15" s="1"/>
  <c r="J132" i="15"/>
  <c r="D132" i="15" s="1"/>
  <c r="K132" i="15"/>
  <c r="E132" i="15" s="1"/>
  <c r="L132" i="15"/>
  <c r="F132" i="15" s="1"/>
  <c r="H132" i="15"/>
  <c r="B132" i="15" s="1"/>
  <c r="G132" i="15"/>
  <c r="A133" i="15"/>
  <c r="A133" i="14"/>
  <c r="L132" i="14"/>
  <c r="F132" i="14" s="1"/>
  <c r="H132" i="14"/>
  <c r="B132" i="14" s="1"/>
  <c r="I132" i="14"/>
  <c r="C132" i="14" s="1"/>
  <c r="J132" i="14"/>
  <c r="D132" i="14" s="1"/>
  <c r="K132" i="14"/>
  <c r="E132" i="14" s="1"/>
  <c r="G132" i="14"/>
  <c r="C126" i="8"/>
  <c r="A127" i="8"/>
  <c r="D127" i="8"/>
  <c r="B127" i="8"/>
  <c r="D128" i="8"/>
  <c r="H133" i="16" l="1"/>
  <c r="B133" i="16" s="1"/>
  <c r="I133" i="16"/>
  <c r="C133" i="16" s="1"/>
  <c r="G133" i="16"/>
  <c r="A134" i="16"/>
  <c r="L133" i="16"/>
  <c r="F133" i="16" s="1"/>
  <c r="K133" i="16"/>
  <c r="E133" i="16" s="1"/>
  <c r="J133" i="16"/>
  <c r="D133" i="16" s="1"/>
  <c r="I133" i="15"/>
  <c r="C133" i="15" s="1"/>
  <c r="H133" i="15"/>
  <c r="B133" i="15" s="1"/>
  <c r="J133" i="15"/>
  <c r="D133" i="15" s="1"/>
  <c r="K133" i="15"/>
  <c r="E133" i="15" s="1"/>
  <c r="L133" i="15"/>
  <c r="F133" i="15" s="1"/>
  <c r="A134" i="15"/>
  <c r="G133" i="15"/>
  <c r="H133" i="14"/>
  <c r="B133" i="14" s="1"/>
  <c r="I133" i="14"/>
  <c r="C133" i="14" s="1"/>
  <c r="J133" i="14"/>
  <c r="D133" i="14" s="1"/>
  <c r="K133" i="14"/>
  <c r="E133" i="14" s="1"/>
  <c r="L133" i="14"/>
  <c r="F133" i="14" s="1"/>
  <c r="G133" i="14"/>
  <c r="A128" i="8"/>
  <c r="C127" i="8"/>
  <c r="B128" i="8"/>
  <c r="L134" i="16" l="1"/>
  <c r="F134" i="16" s="1"/>
  <c r="A135" i="16"/>
  <c r="K134" i="16"/>
  <c r="E134" i="16" s="1"/>
  <c r="J134" i="16"/>
  <c r="D134" i="16" s="1"/>
  <c r="I134" i="16"/>
  <c r="C134" i="16" s="1"/>
  <c r="H134" i="16"/>
  <c r="B134" i="16" s="1"/>
  <c r="G134" i="16"/>
  <c r="L134" i="15"/>
  <c r="F134" i="15" s="1"/>
  <c r="H134" i="15"/>
  <c r="B134" i="15" s="1"/>
  <c r="I134" i="15"/>
  <c r="C134" i="15" s="1"/>
  <c r="J134" i="15"/>
  <c r="D134" i="15" s="1"/>
  <c r="K134" i="15"/>
  <c r="E134" i="15" s="1"/>
  <c r="A135" i="15"/>
  <c r="G134" i="15"/>
  <c r="A129" i="8"/>
  <c r="C128" i="8"/>
  <c r="B129" i="8"/>
  <c r="D129" i="8"/>
  <c r="H135" i="16" l="1"/>
  <c r="B135" i="16" s="1"/>
  <c r="L135" i="16"/>
  <c r="F135" i="16" s="1"/>
  <c r="K135" i="16"/>
  <c r="E135" i="16" s="1"/>
  <c r="J135" i="16"/>
  <c r="D135" i="16" s="1"/>
  <c r="I135" i="16"/>
  <c r="C135" i="16" s="1"/>
  <c r="G135" i="16"/>
  <c r="A136" i="16"/>
  <c r="L135" i="15"/>
  <c r="F135" i="15" s="1"/>
  <c r="H135" i="15"/>
  <c r="B135" i="15" s="1"/>
  <c r="I135" i="15"/>
  <c r="C135" i="15" s="1"/>
  <c r="G135" i="15"/>
  <c r="A136" i="15"/>
  <c r="J135" i="15"/>
  <c r="D135" i="15" s="1"/>
  <c r="K135" i="15"/>
  <c r="E135" i="15" s="1"/>
  <c r="A130" i="8"/>
  <c r="D130" i="8"/>
  <c r="C129" i="8"/>
  <c r="B130" i="8"/>
  <c r="L136" i="16" l="1"/>
  <c r="F136" i="16" s="1"/>
  <c r="I136" i="16"/>
  <c r="C136" i="16" s="1"/>
  <c r="H136" i="16"/>
  <c r="B136" i="16" s="1"/>
  <c r="G136" i="16"/>
  <c r="A137" i="16"/>
  <c r="K136" i="16"/>
  <c r="E136" i="16" s="1"/>
  <c r="J136" i="16"/>
  <c r="D136" i="16" s="1"/>
  <c r="J136" i="15"/>
  <c r="D136" i="15" s="1"/>
  <c r="H136" i="15"/>
  <c r="B136" i="15" s="1"/>
  <c r="I136" i="15"/>
  <c r="C136" i="15" s="1"/>
  <c r="K136" i="15"/>
  <c r="E136" i="15" s="1"/>
  <c r="L136" i="15"/>
  <c r="F136" i="15" s="1"/>
  <c r="G136" i="15"/>
  <c r="A137" i="15"/>
  <c r="A131" i="8"/>
  <c r="C130" i="8"/>
  <c r="B131" i="8"/>
  <c r="D131" i="8"/>
  <c r="H137" i="16" l="1"/>
  <c r="B137" i="16" s="1"/>
  <c r="A138" i="16"/>
  <c r="L137" i="16"/>
  <c r="F137" i="16" s="1"/>
  <c r="K137" i="16"/>
  <c r="E137" i="16" s="1"/>
  <c r="J137" i="16"/>
  <c r="D137" i="16" s="1"/>
  <c r="I137" i="16"/>
  <c r="C137" i="16" s="1"/>
  <c r="G137" i="16"/>
  <c r="A138" i="15"/>
  <c r="K137" i="15"/>
  <c r="E137" i="15" s="1"/>
  <c r="L137" i="15"/>
  <c r="F137" i="15" s="1"/>
  <c r="H137" i="15"/>
  <c r="B137" i="15" s="1"/>
  <c r="J137" i="15"/>
  <c r="D137" i="15" s="1"/>
  <c r="G137" i="15"/>
  <c r="I137" i="15"/>
  <c r="C137" i="15" s="1"/>
  <c r="A132" i="8"/>
  <c r="D132" i="8"/>
  <c r="C131" i="8"/>
  <c r="B132" i="8"/>
  <c r="L138" i="16" l="1"/>
  <c r="F138" i="16" s="1"/>
  <c r="A139" i="16"/>
  <c r="K138" i="16"/>
  <c r="E138" i="16" s="1"/>
  <c r="J138" i="16"/>
  <c r="D138" i="16" s="1"/>
  <c r="I138" i="16"/>
  <c r="C138" i="16" s="1"/>
  <c r="H138" i="16"/>
  <c r="B138" i="16" s="1"/>
  <c r="G138" i="16"/>
  <c r="A139" i="15"/>
  <c r="H138" i="15"/>
  <c r="B138" i="15" s="1"/>
  <c r="G138" i="15"/>
  <c r="I138" i="15"/>
  <c r="C138" i="15" s="1"/>
  <c r="J138" i="15"/>
  <c r="D138" i="15" s="1"/>
  <c r="K138" i="15"/>
  <c r="E138" i="15" s="1"/>
  <c r="L138" i="15"/>
  <c r="F138" i="15" s="1"/>
  <c r="A133" i="8"/>
  <c r="B134" i="8"/>
  <c r="D134" i="8"/>
  <c r="C132" i="8"/>
  <c r="B133" i="8"/>
  <c r="D133" i="8"/>
  <c r="H139" i="16" l="1"/>
  <c r="B139" i="16" s="1"/>
  <c r="J139" i="16"/>
  <c r="D139" i="16" s="1"/>
  <c r="I139" i="16"/>
  <c r="C139" i="16" s="1"/>
  <c r="G139" i="16"/>
  <c r="A140" i="16"/>
  <c r="L139" i="16"/>
  <c r="F139" i="16" s="1"/>
  <c r="K139" i="16"/>
  <c r="E139" i="16" s="1"/>
  <c r="A140" i="15"/>
  <c r="K139" i="15"/>
  <c r="E139" i="15" s="1"/>
  <c r="J139" i="15"/>
  <c r="D139" i="15" s="1"/>
  <c r="L139" i="15"/>
  <c r="F139" i="15" s="1"/>
  <c r="H139" i="15"/>
  <c r="B139" i="15" s="1"/>
  <c r="I139" i="15"/>
  <c r="C139" i="15" s="1"/>
  <c r="G139" i="15"/>
  <c r="C134" i="8"/>
  <c r="C133" i="8"/>
  <c r="D135" i="8"/>
  <c r="A134" i="8"/>
  <c r="L140" i="16" l="1"/>
  <c r="F140" i="16" s="1"/>
  <c r="G140" i="16"/>
  <c r="A141" i="16"/>
  <c r="K140" i="16"/>
  <c r="E140" i="16" s="1"/>
  <c r="J140" i="16"/>
  <c r="D140" i="16" s="1"/>
  <c r="I140" i="16"/>
  <c r="C140" i="16" s="1"/>
  <c r="H140" i="16"/>
  <c r="B140" i="16" s="1"/>
  <c r="A141" i="15"/>
  <c r="H140" i="15"/>
  <c r="B140" i="15" s="1"/>
  <c r="I140" i="15"/>
  <c r="C140" i="15" s="1"/>
  <c r="J140" i="15"/>
  <c r="D140" i="15" s="1"/>
  <c r="K140" i="15"/>
  <c r="E140" i="15" s="1"/>
  <c r="L140" i="15"/>
  <c r="F140" i="15" s="1"/>
  <c r="G140" i="15"/>
  <c r="A135" i="8"/>
  <c r="B135" i="8"/>
  <c r="H141" i="16" l="1"/>
  <c r="B141" i="16" s="1"/>
  <c r="A142" i="16"/>
  <c r="L141" i="16"/>
  <c r="F141" i="16" s="1"/>
  <c r="K141" i="16"/>
  <c r="E141" i="16" s="1"/>
  <c r="J141" i="16"/>
  <c r="D141" i="16" s="1"/>
  <c r="I141" i="16"/>
  <c r="C141" i="16" s="1"/>
  <c r="G141" i="16"/>
  <c r="A142" i="15"/>
  <c r="I141" i="15"/>
  <c r="C141" i="15" s="1"/>
  <c r="J141" i="15"/>
  <c r="D141" i="15" s="1"/>
  <c r="K141" i="15"/>
  <c r="E141" i="15" s="1"/>
  <c r="L141" i="15"/>
  <c r="F141" i="15" s="1"/>
  <c r="H141" i="15"/>
  <c r="B141" i="15" s="1"/>
  <c r="G141" i="15"/>
  <c r="B137" i="8"/>
  <c r="C136" i="8"/>
  <c r="C135" i="8"/>
  <c r="A136" i="8"/>
  <c r="D136" i="8"/>
  <c r="B136" i="8"/>
  <c r="L142" i="16" l="1"/>
  <c r="F142" i="16" s="1"/>
  <c r="J142" i="16"/>
  <c r="D142" i="16" s="1"/>
  <c r="I142" i="16"/>
  <c r="C142" i="16" s="1"/>
  <c r="H142" i="16"/>
  <c r="B142" i="16" s="1"/>
  <c r="G142" i="16"/>
  <c r="A143" i="16"/>
  <c r="K142" i="16"/>
  <c r="E142" i="16" s="1"/>
  <c r="A143" i="15"/>
  <c r="L142" i="15"/>
  <c r="F142" i="15" s="1"/>
  <c r="H142" i="15"/>
  <c r="B142" i="15" s="1"/>
  <c r="I142" i="15"/>
  <c r="C142" i="15" s="1"/>
  <c r="J142" i="15"/>
  <c r="D142" i="15" s="1"/>
  <c r="K142" i="15"/>
  <c r="E142" i="15" s="1"/>
  <c r="G142" i="15"/>
  <c r="A137" i="8"/>
  <c r="D137" i="8"/>
  <c r="B138" i="8"/>
  <c r="C137" i="8"/>
  <c r="H143" i="16" l="1"/>
  <c r="B143" i="16" s="1"/>
  <c r="G143" i="16"/>
  <c r="A144" i="16"/>
  <c r="L143" i="16"/>
  <c r="F143" i="16" s="1"/>
  <c r="K143" i="16"/>
  <c r="E143" i="16" s="1"/>
  <c r="J143" i="16"/>
  <c r="D143" i="16" s="1"/>
  <c r="I143" i="16"/>
  <c r="C143" i="16" s="1"/>
  <c r="A144" i="15"/>
  <c r="H143" i="15"/>
  <c r="B143" i="15" s="1"/>
  <c r="J143" i="15"/>
  <c r="D143" i="15" s="1"/>
  <c r="K143" i="15"/>
  <c r="E143" i="15" s="1"/>
  <c r="L143" i="15"/>
  <c r="F143" i="15" s="1"/>
  <c r="I143" i="15"/>
  <c r="C143" i="15" s="1"/>
  <c r="G143" i="15"/>
  <c r="D139" i="8"/>
  <c r="A138" i="8"/>
  <c r="D138" i="8"/>
  <c r="C138" i="8"/>
  <c r="L144" i="16" l="1"/>
  <c r="F144" i="16" s="1"/>
  <c r="A145" i="16"/>
  <c r="K144" i="16"/>
  <c r="E144" i="16" s="1"/>
  <c r="J144" i="16"/>
  <c r="D144" i="16" s="1"/>
  <c r="I144" i="16"/>
  <c r="C144" i="16" s="1"/>
  <c r="H144" i="16"/>
  <c r="B144" i="16" s="1"/>
  <c r="G144" i="16"/>
  <c r="A145" i="15"/>
  <c r="J144" i="15"/>
  <c r="D144" i="15" s="1"/>
  <c r="K144" i="15"/>
  <c r="E144" i="15" s="1"/>
  <c r="H144" i="15"/>
  <c r="B144" i="15" s="1"/>
  <c r="G144" i="15"/>
  <c r="I144" i="15"/>
  <c r="C144" i="15" s="1"/>
  <c r="L144" i="15"/>
  <c r="F144" i="15" s="1"/>
  <c r="A139" i="8"/>
  <c r="B139" i="8"/>
  <c r="H145" i="16" l="1"/>
  <c r="B145" i="16" s="1"/>
  <c r="K145" i="16"/>
  <c r="E145" i="16" s="1"/>
  <c r="J145" i="16"/>
  <c r="D145" i="16" s="1"/>
  <c r="I145" i="16"/>
  <c r="C145" i="16" s="1"/>
  <c r="G145" i="16"/>
  <c r="A146" i="16"/>
  <c r="L145" i="16"/>
  <c r="F145" i="16" s="1"/>
  <c r="A146" i="15"/>
  <c r="I145" i="15"/>
  <c r="C145" i="15" s="1"/>
  <c r="J145" i="15"/>
  <c r="D145" i="15" s="1"/>
  <c r="G145" i="15"/>
  <c r="H145" i="15"/>
  <c r="B145" i="15" s="1"/>
  <c r="K145" i="15"/>
  <c r="E145" i="15" s="1"/>
  <c r="L145" i="15"/>
  <c r="F145" i="15" s="1"/>
  <c r="C139" i="8"/>
  <c r="A140" i="8"/>
  <c r="B140" i="8"/>
  <c r="C140" i="8" s="1"/>
  <c r="D140" i="8"/>
  <c r="L146" i="16" l="1"/>
  <c r="F146" i="16" s="1"/>
  <c r="H146" i="16"/>
  <c r="B146" i="16" s="1"/>
  <c r="G146" i="16"/>
  <c r="A147" i="16"/>
  <c r="K146" i="16"/>
  <c r="E146" i="16" s="1"/>
  <c r="J146" i="16"/>
  <c r="D146" i="16" s="1"/>
  <c r="I146" i="16"/>
  <c r="C146" i="16" s="1"/>
  <c r="A147" i="15"/>
  <c r="H146" i="15"/>
  <c r="B146" i="15" s="1"/>
  <c r="I146" i="15"/>
  <c r="C146" i="15" s="1"/>
  <c r="G146" i="15"/>
  <c r="L146" i="15"/>
  <c r="F146" i="15" s="1"/>
  <c r="J146" i="15"/>
  <c r="D146" i="15" s="1"/>
  <c r="K146" i="15"/>
  <c r="E146" i="15" s="1"/>
  <c r="A141" i="8"/>
  <c r="D141" i="8"/>
  <c r="B142" i="8"/>
  <c r="B141" i="8"/>
  <c r="H147" i="16" l="1"/>
  <c r="B147" i="16" s="1"/>
  <c r="A148" i="16"/>
  <c r="L147" i="16"/>
  <c r="F147" i="16" s="1"/>
  <c r="K147" i="16"/>
  <c r="E147" i="16" s="1"/>
  <c r="J147" i="16"/>
  <c r="D147" i="16" s="1"/>
  <c r="I147" i="16"/>
  <c r="C147" i="16" s="1"/>
  <c r="G147" i="16"/>
  <c r="A148" i="15"/>
  <c r="K147" i="15"/>
  <c r="E147" i="15" s="1"/>
  <c r="L147" i="15"/>
  <c r="F147" i="15" s="1"/>
  <c r="H147" i="15"/>
  <c r="B147" i="15" s="1"/>
  <c r="I147" i="15"/>
  <c r="C147" i="15" s="1"/>
  <c r="J147" i="15"/>
  <c r="D147" i="15" s="1"/>
  <c r="G147" i="15"/>
  <c r="C142" i="8"/>
  <c r="C141" i="8"/>
  <c r="A142" i="8"/>
  <c r="D142" i="8"/>
  <c r="L148" i="16" l="1"/>
  <c r="F148" i="16" s="1"/>
  <c r="K148" i="16"/>
  <c r="E148" i="16" s="1"/>
  <c r="J148" i="16"/>
  <c r="D148" i="16" s="1"/>
  <c r="I148" i="16"/>
  <c r="C148" i="16" s="1"/>
  <c r="H148" i="16"/>
  <c r="B148" i="16" s="1"/>
  <c r="G148" i="16"/>
  <c r="K148" i="15"/>
  <c r="E148" i="15" s="1"/>
  <c r="H148" i="15"/>
  <c r="B148" i="15" s="1"/>
  <c r="G148" i="15"/>
  <c r="I148" i="15"/>
  <c r="C148" i="15" s="1"/>
  <c r="J148" i="15"/>
  <c r="D148" i="15" s="1"/>
  <c r="L148" i="15"/>
  <c r="F148" i="15" s="1"/>
  <c r="A143" i="8"/>
  <c r="D143" i="8"/>
  <c r="D144" i="8"/>
  <c r="B143" i="8"/>
  <c r="C143" i="8" l="1"/>
  <c r="A144" i="8"/>
  <c r="B144" i="8"/>
  <c r="A145" i="8" l="1"/>
  <c r="C144" i="8"/>
  <c r="B145" i="8"/>
  <c r="D145" i="8"/>
  <c r="A146" i="8" l="1"/>
  <c r="D146" i="8"/>
  <c r="C145" i="8"/>
  <c r="B146" i="8"/>
  <c r="D147" i="8"/>
  <c r="A147" i="8" l="1"/>
  <c r="C146" i="8"/>
  <c r="B147" i="8"/>
  <c r="A148" i="8" l="1"/>
  <c r="D148" i="8"/>
  <c r="C147" i="8"/>
  <c r="B148" i="8"/>
  <c r="A149" i="8" l="1"/>
  <c r="D149" i="8"/>
  <c r="C148" i="8"/>
  <c r="B149" i="8"/>
  <c r="A150" i="8" l="1"/>
  <c r="D150" i="8"/>
  <c r="C149" i="8"/>
  <c r="B150" i="8"/>
  <c r="A151" i="8" l="1"/>
  <c r="D151" i="8"/>
  <c r="C150" i="8"/>
  <c r="B151" i="8"/>
  <c r="A152" i="8" l="1"/>
  <c r="D152" i="8"/>
  <c r="C151" i="8"/>
  <c r="B152" i="8"/>
  <c r="A153" i="8" l="1"/>
  <c r="D153" i="8"/>
  <c r="C152" i="8"/>
  <c r="B153" i="8"/>
  <c r="A154" i="8" l="1"/>
  <c r="D154" i="8"/>
  <c r="C153" i="8"/>
  <c r="B154" i="8"/>
  <c r="A155" i="8" l="1"/>
  <c r="D155" i="8"/>
  <c r="C154" i="8"/>
  <c r="B155" i="8"/>
  <c r="C156" i="8" l="1"/>
  <c r="A156" i="8"/>
  <c r="D156" i="8"/>
  <c r="C155" i="8"/>
  <c r="B156" i="8"/>
  <c r="A157" i="8" l="1"/>
  <c r="D157" i="8"/>
  <c r="B157" i="8"/>
  <c r="B158" i="8"/>
  <c r="C157" i="8"/>
  <c r="C158" i="8" l="1"/>
  <c r="A158" i="8"/>
  <c r="B159" i="8" s="1"/>
  <c r="D158" i="8"/>
  <c r="C159" i="8" l="1"/>
  <c r="D159" i="8"/>
  <c r="A159" i="8"/>
  <c r="A160" i="8" l="1"/>
  <c r="B160" i="8"/>
  <c r="D161" i="8"/>
  <c r="D160" i="8"/>
  <c r="C160" i="8" l="1"/>
  <c r="A161" i="8"/>
  <c r="B161" i="8"/>
  <c r="A162" i="8" l="1"/>
  <c r="C161" i="8"/>
  <c r="B162" i="8"/>
  <c r="D162" i="8"/>
  <c r="A163" i="8" l="1"/>
  <c r="D163" i="8"/>
  <c r="C162" i="8"/>
  <c r="B163" i="8"/>
  <c r="B165" i="8" l="1"/>
  <c r="A164" i="8"/>
  <c r="C163" i="8"/>
  <c r="B164" i="8"/>
  <c r="D164" i="8"/>
  <c r="C165" i="8" l="1"/>
  <c r="A165" i="8"/>
  <c r="D165" i="8"/>
  <c r="C164" i="8"/>
  <c r="A166" i="8" l="1"/>
  <c r="D166" i="8"/>
  <c r="B166" i="8"/>
  <c r="C166" i="8" l="1"/>
  <c r="A167" i="8"/>
  <c r="B167" i="8"/>
  <c r="D167" i="8"/>
  <c r="A168" i="8" l="1"/>
  <c r="D168" i="8"/>
  <c r="C167" i="8"/>
  <c r="B168" i="8"/>
  <c r="D169" i="8"/>
  <c r="C169" i="8" l="1"/>
  <c r="A169" i="8"/>
  <c r="C168" i="8"/>
  <c r="B169" i="8"/>
  <c r="A170" i="8" l="1"/>
  <c r="D170" i="8"/>
  <c r="B171" i="8"/>
  <c r="B170" i="8"/>
  <c r="C171" i="8" l="1"/>
  <c r="C170" i="8"/>
  <c r="A171" i="8"/>
  <c r="D171" i="8"/>
  <c r="A172" i="8" l="1"/>
  <c r="D172" i="8"/>
  <c r="B172" i="8"/>
  <c r="C172" i="8" l="1"/>
  <c r="A173" i="8"/>
  <c r="B173" i="8"/>
  <c r="D173" i="8"/>
  <c r="A174" i="8" l="1"/>
  <c r="D174" i="8"/>
  <c r="C173" i="8"/>
  <c r="B174" i="8"/>
  <c r="D175" i="8"/>
  <c r="A175" i="8" l="1"/>
  <c r="C174" i="8"/>
  <c r="B175" i="8"/>
  <c r="A176" i="8" l="1"/>
  <c r="B176" i="8"/>
  <c r="D176" i="8"/>
  <c r="C175" i="8"/>
  <c r="A177" i="8" l="1"/>
  <c r="D177" i="8"/>
  <c r="C176" i="8"/>
  <c r="B177" i="8"/>
  <c r="A178" i="8" l="1"/>
  <c r="C177" i="8"/>
  <c r="B178" i="8"/>
  <c r="D178" i="8"/>
  <c r="A179" i="8" l="1"/>
  <c r="D179" i="8"/>
  <c r="C178" i="8"/>
  <c r="B179" i="8"/>
  <c r="B181" i="8" l="1"/>
  <c r="A180" i="8"/>
  <c r="C179" i="8"/>
  <c r="B180" i="8"/>
  <c r="D180" i="8"/>
  <c r="C181" i="8" l="1"/>
  <c r="A181" i="8"/>
  <c r="D181" i="8"/>
  <c r="C180" i="8"/>
  <c r="A182" i="8" l="1"/>
  <c r="B182" i="8"/>
  <c r="D182" i="8"/>
  <c r="C182" i="8" l="1"/>
  <c r="A183" i="8"/>
  <c r="B183" i="8"/>
  <c r="D183" i="8"/>
  <c r="A184" i="8" l="1"/>
  <c r="C183" i="8"/>
  <c r="B184" i="8"/>
  <c r="D184" i="8"/>
  <c r="A185" i="8" l="1"/>
  <c r="C184" i="8"/>
  <c r="B185" i="8"/>
  <c r="D185" i="8"/>
  <c r="D186" i="8"/>
  <c r="A186" i="8" l="1"/>
  <c r="C185" i="8"/>
  <c r="B186" i="8"/>
  <c r="A187" i="8" l="1"/>
  <c r="C186" i="8"/>
  <c r="D187" i="8"/>
  <c r="B187" i="8"/>
  <c r="A188" i="8" l="1"/>
  <c r="D188" i="8"/>
  <c r="C187" i="8"/>
  <c r="B188" i="8"/>
  <c r="A189" i="8" l="1"/>
  <c r="D190" i="8" s="1"/>
  <c r="D189" i="8"/>
  <c r="C188" i="8"/>
  <c r="B189" i="8"/>
  <c r="C190" i="8" l="1"/>
  <c r="C189" i="8"/>
  <c r="A190" i="8"/>
  <c r="B190" i="8"/>
  <c r="A191" i="8" l="1"/>
  <c r="B191" i="8"/>
  <c r="D191" i="8"/>
  <c r="B192" i="8"/>
  <c r="C191" i="8"/>
  <c r="C192" i="8" l="1"/>
  <c r="A192" i="8"/>
  <c r="D192" i="8"/>
  <c r="A193" i="8" l="1"/>
  <c r="B193" i="8"/>
  <c r="D193" i="8"/>
  <c r="C193" i="8" l="1"/>
  <c r="A194" i="8"/>
  <c r="B194" i="8"/>
  <c r="D194" i="8"/>
  <c r="A195" i="8" l="1"/>
  <c r="C194" i="8"/>
  <c r="B195" i="8"/>
  <c r="D195" i="8"/>
  <c r="D196" i="8"/>
  <c r="C196" i="8" l="1"/>
  <c r="A196" i="8"/>
  <c r="C195" i="8"/>
  <c r="B196" i="8"/>
  <c r="A197" i="8" l="1"/>
  <c r="B197" i="8"/>
  <c r="D197" i="8"/>
  <c r="B198" i="8"/>
  <c r="C197" i="8"/>
  <c r="C198" i="8" l="1"/>
  <c r="A198" i="8"/>
  <c r="D198" i="8"/>
  <c r="A199" i="8" l="1"/>
  <c r="B199" i="8"/>
  <c r="D199" i="8"/>
  <c r="C199" i="8" l="1"/>
  <c r="A200" i="8"/>
  <c r="B200" i="8"/>
  <c r="D200" i="8"/>
  <c r="A201" i="8" l="1"/>
  <c r="D202" i="8"/>
  <c r="B202" i="8"/>
  <c r="C200" i="8"/>
  <c r="B201" i="8"/>
  <c r="D201" i="8"/>
  <c r="B203" i="8" l="1"/>
  <c r="C202" i="8"/>
  <c r="C201" i="8"/>
  <c r="C203" i="8"/>
  <c r="A202" i="8"/>
  <c r="A203" i="8" l="1"/>
  <c r="D203" i="8"/>
  <c r="A204" i="8" l="1"/>
  <c r="B204" i="8"/>
  <c r="D204" i="8"/>
  <c r="C204" i="8" l="1"/>
  <c r="A205" i="8"/>
  <c r="B205" i="8"/>
  <c r="D205" i="8"/>
  <c r="A206" i="8" l="1"/>
  <c r="B206" i="8"/>
  <c r="C205" i="8"/>
  <c r="D206" i="8"/>
  <c r="A207" i="8" l="1"/>
  <c r="C206" i="8"/>
  <c r="B207" i="8"/>
  <c r="D207" i="8"/>
  <c r="A208" i="8" l="1"/>
  <c r="C207" i="8"/>
  <c r="B208" i="8"/>
  <c r="D208" i="8"/>
  <c r="A209" i="8" l="1"/>
  <c r="B209" i="8"/>
  <c r="C208" i="8"/>
  <c r="D209" i="8"/>
  <c r="A210" i="8" l="1"/>
  <c r="B210" i="8"/>
  <c r="C209" i="8"/>
  <c r="D210" i="8"/>
  <c r="A211" i="8" l="1"/>
  <c r="C210" i="8"/>
  <c r="B211" i="8"/>
  <c r="D211" i="8"/>
  <c r="D212" i="8"/>
  <c r="A212" i="8" l="1"/>
  <c r="C211" i="8"/>
  <c r="B212" i="8"/>
  <c r="A213" i="8" l="1"/>
  <c r="C212" i="8"/>
  <c r="B213" i="8"/>
  <c r="C213" i="8" s="1"/>
  <c r="D213" i="8"/>
  <c r="A214" i="8" l="1"/>
  <c r="D214" i="8"/>
  <c r="B214" i="8"/>
  <c r="A215" i="8" l="1"/>
  <c r="B215" i="8"/>
  <c r="C214" i="8"/>
  <c r="D215" i="8"/>
  <c r="A216" i="8" l="1"/>
  <c r="D217" i="8"/>
  <c r="D216" i="8"/>
  <c r="B216" i="8"/>
  <c r="C215" i="8"/>
  <c r="A217" i="8" l="1"/>
  <c r="B217" i="8"/>
  <c r="C216" i="8"/>
  <c r="A218" i="8" l="1"/>
  <c r="D218" i="8"/>
  <c r="B218" i="8"/>
  <c r="C217" i="8"/>
  <c r="A219" i="8" l="1"/>
  <c r="D220" i="8" s="1"/>
  <c r="D219" i="8"/>
  <c r="C218" i="8"/>
  <c r="B219" i="8"/>
  <c r="C219" i="8" l="1"/>
  <c r="A220" i="8"/>
  <c r="B220" i="8"/>
  <c r="A221" i="8" l="1"/>
  <c r="D221" i="8"/>
  <c r="B221" i="8"/>
  <c r="C220" i="8"/>
  <c r="A222" i="8" l="1"/>
  <c r="D222" i="8"/>
  <c r="C221" i="8"/>
  <c r="B222" i="8"/>
  <c r="A223" i="8" l="1"/>
  <c r="D223" i="8"/>
  <c r="C222" i="8"/>
  <c r="B223" i="8"/>
  <c r="A224" i="8" l="1"/>
  <c r="D224" i="8"/>
  <c r="C223" i="8"/>
  <c r="B224" i="8"/>
  <c r="A225" i="8" l="1"/>
  <c r="D225" i="8"/>
  <c r="B225" i="8"/>
  <c r="C224" i="8"/>
  <c r="A226" i="8" l="1"/>
  <c r="D226" i="8"/>
  <c r="C225" i="8"/>
  <c r="B226" i="8"/>
  <c r="A227" i="8" l="1"/>
  <c r="C226" i="8"/>
  <c r="B227" i="8"/>
  <c r="D227" i="8"/>
  <c r="A228" i="8" l="1"/>
  <c r="D228" i="8"/>
  <c r="C227" i="8"/>
  <c r="B228" i="8"/>
  <c r="A229" i="8" l="1"/>
  <c r="B230" i="8" s="1"/>
  <c r="B229" i="8"/>
  <c r="C228" i="8"/>
  <c r="D229" i="8"/>
  <c r="C230" i="8" l="1"/>
  <c r="A230" i="8"/>
  <c r="D230" i="8"/>
  <c r="C229" i="8"/>
  <c r="A231" i="8" l="1"/>
  <c r="B231" i="8"/>
  <c r="D231" i="8"/>
  <c r="D232" i="8"/>
  <c r="A232" i="8" l="1"/>
  <c r="B232" i="8"/>
  <c r="C232" i="8"/>
  <c r="B233" i="8"/>
  <c r="C231" i="8"/>
  <c r="C233" i="8" l="1"/>
  <c r="A233" i="8"/>
  <c r="D233" i="8"/>
  <c r="A234" i="8" l="1"/>
  <c r="D234" i="8"/>
  <c r="B234" i="8"/>
  <c r="C234" i="8" l="1"/>
  <c r="A235" i="8"/>
  <c r="B235" i="8"/>
  <c r="D235" i="8"/>
  <c r="A236" i="8" l="1"/>
  <c r="D236" i="8"/>
  <c r="C235" i="8"/>
  <c r="B236" i="8"/>
  <c r="D237" i="8"/>
  <c r="A237" i="8" l="1"/>
  <c r="B238" i="8" s="1"/>
  <c r="C236" i="8"/>
  <c r="B237" i="8"/>
  <c r="B239" i="8" l="1"/>
  <c r="C238" i="8"/>
  <c r="D238" i="8"/>
  <c r="C237" i="8"/>
  <c r="A238" i="8"/>
  <c r="C239" i="8" l="1"/>
  <c r="A239" i="8"/>
  <c r="D239" i="8"/>
  <c r="A240" i="8" l="1"/>
  <c r="B240" i="8"/>
  <c r="D240" i="8"/>
  <c r="C240" i="8" l="1"/>
  <c r="A241" i="8"/>
  <c r="B241" i="8"/>
  <c r="D241" i="8"/>
  <c r="A242" i="8" l="1"/>
  <c r="B242" i="8"/>
  <c r="C241" i="8"/>
  <c r="D242" i="8"/>
  <c r="A243" i="8" l="1"/>
  <c r="C242" i="8"/>
  <c r="B243" i="8"/>
  <c r="D243" i="8"/>
  <c r="A244" i="8" l="1"/>
  <c r="C243" i="8"/>
  <c r="B244" i="8"/>
  <c r="D244" i="8"/>
  <c r="A245" i="8" l="1"/>
  <c r="D246" i="8"/>
  <c r="B246" i="8"/>
  <c r="C244" i="8"/>
  <c r="B245" i="8"/>
  <c r="D245" i="8"/>
  <c r="C246" i="8" l="1"/>
  <c r="B247" i="8"/>
  <c r="C247" i="8"/>
  <c r="C245" i="8"/>
  <c r="A246" i="8"/>
  <c r="A247" i="8" l="1"/>
  <c r="D247" i="8"/>
  <c r="A248" i="8" l="1"/>
  <c r="B248" i="8"/>
  <c r="D248" i="8"/>
  <c r="D249" i="8"/>
  <c r="C248" i="8" l="1"/>
  <c r="A249" i="8"/>
  <c r="B249" i="8"/>
  <c r="A250" i="8" l="1"/>
  <c r="C249" i="8"/>
  <c r="B250" i="8"/>
  <c r="D250" i="8"/>
  <c r="A251" i="8" l="1"/>
  <c r="D251" i="8"/>
  <c r="C250" i="8"/>
  <c r="B251" i="8"/>
  <c r="A252" i="8" l="1"/>
  <c r="C251" i="8"/>
  <c r="B252" i="8"/>
  <c r="D252" i="8"/>
  <c r="A253" i="8" l="1"/>
  <c r="D253" i="8"/>
  <c r="B253" i="8"/>
  <c r="C252" i="8"/>
  <c r="A254" i="8" l="1"/>
  <c r="C253" i="8"/>
  <c r="B254" i="8"/>
  <c r="D254" i="8"/>
  <c r="C255" i="8" l="1"/>
  <c r="A255" i="8"/>
  <c r="D255" i="8"/>
  <c r="C254" i="8"/>
  <c r="B255" i="8"/>
  <c r="A256" i="8" l="1"/>
  <c r="B256" i="8"/>
  <c r="D256" i="8"/>
  <c r="C256" i="8"/>
  <c r="B257" i="8"/>
  <c r="C257" i="8" l="1"/>
  <c r="A257" i="8"/>
  <c r="D257" i="8"/>
  <c r="A258" i="8" l="1"/>
  <c r="B258" i="8"/>
  <c r="D258" i="8"/>
  <c r="D259" i="8"/>
  <c r="C258" i="8" l="1"/>
  <c r="A259" i="8"/>
  <c r="B259" i="8"/>
  <c r="A260" i="8" l="1"/>
  <c r="B260" i="8"/>
  <c r="C259" i="8"/>
  <c r="D260" i="8"/>
  <c r="A261" i="8" l="1"/>
  <c r="D261" i="8"/>
  <c r="B261" i="8"/>
  <c r="C260" i="8"/>
  <c r="A262" i="8" l="1"/>
  <c r="B262" i="8"/>
  <c r="C261" i="8"/>
  <c r="D262" i="8"/>
  <c r="A263" i="8" l="1"/>
  <c r="D263" i="8"/>
  <c r="B263" i="8"/>
  <c r="C263" i="8" s="1"/>
  <c r="C262" i="8"/>
  <c r="A264" i="8" l="1"/>
  <c r="B264" i="8"/>
  <c r="D264" i="8"/>
  <c r="A265" i="8" l="1"/>
  <c r="D265" i="8"/>
  <c r="B265" i="8"/>
  <c r="C264" i="8"/>
  <c r="A266" i="8" l="1"/>
  <c r="C265" i="8"/>
  <c r="B266" i="8"/>
  <c r="D266" i="8"/>
  <c r="A267" i="8" l="1"/>
  <c r="D267" i="8"/>
  <c r="C266" i="8"/>
  <c r="B267" i="8"/>
  <c r="A268" i="8" l="1"/>
  <c r="C267" i="8"/>
  <c r="B268" i="8"/>
  <c r="D268" i="8"/>
  <c r="A269" i="8" l="1"/>
  <c r="D269" i="8"/>
  <c r="C268" i="8"/>
  <c r="B269" i="8"/>
  <c r="A270" i="8" l="1"/>
  <c r="B270" i="8"/>
  <c r="C269" i="8"/>
  <c r="D270" i="8"/>
  <c r="A271" i="8" l="1"/>
  <c r="D271" i="8"/>
  <c r="C270" i="8"/>
  <c r="B271" i="8"/>
  <c r="A272" i="8" l="1"/>
  <c r="C271" i="8"/>
  <c r="B272" i="8"/>
  <c r="D272" i="8"/>
  <c r="A273" i="8" l="1"/>
  <c r="D273" i="8"/>
  <c r="B273" i="8"/>
  <c r="C272" i="8"/>
  <c r="A274" i="8" l="1"/>
  <c r="B274" i="8"/>
  <c r="C273" i="8"/>
  <c r="D274" i="8"/>
  <c r="A275" i="8" l="1"/>
  <c r="C274" i="8"/>
  <c r="D275" i="8"/>
  <c r="B275" i="8"/>
  <c r="A276" i="8" l="1"/>
  <c r="C275" i="8"/>
  <c r="B276" i="8"/>
  <c r="D276" i="8"/>
  <c r="A277" i="8" l="1"/>
  <c r="D278" i="8"/>
  <c r="B278" i="8"/>
  <c r="D277" i="8"/>
  <c r="B277" i="8"/>
  <c r="C276" i="8"/>
  <c r="C278" i="8" l="1"/>
  <c r="B279" i="8"/>
  <c r="D279" i="8"/>
  <c r="C277" i="8"/>
  <c r="C279" i="8"/>
  <c r="A278" i="8"/>
  <c r="A279" i="8" l="1"/>
  <c r="A280" i="8" l="1"/>
  <c r="B280" i="8"/>
  <c r="D280" i="8"/>
  <c r="C280" i="8" l="1"/>
  <c r="A281" i="8"/>
  <c r="D281" i="8"/>
  <c r="B281" i="8"/>
  <c r="A282" i="8" l="1"/>
  <c r="D283" i="8" s="1"/>
  <c r="C281" i="8"/>
  <c r="B282" i="8"/>
  <c r="C282" i="8" s="1"/>
  <c r="D282" i="8"/>
  <c r="A283" i="8" l="1"/>
  <c r="B283" i="8"/>
  <c r="A284" i="8" l="1"/>
  <c r="C283" i="8"/>
  <c r="B284" i="8"/>
  <c r="D284" i="8"/>
  <c r="A285" i="8" l="1"/>
  <c r="D285" i="8"/>
  <c r="C284" i="8"/>
  <c r="B285" i="8"/>
  <c r="A286" i="8" l="1"/>
  <c r="C285" i="8"/>
  <c r="B286" i="8"/>
  <c r="D286" i="8"/>
  <c r="A287" i="8" l="1"/>
  <c r="D287" i="8"/>
  <c r="C286" i="8"/>
  <c r="B287" i="8"/>
  <c r="A288" i="8" l="1"/>
  <c r="C287" i="8"/>
  <c r="B288" i="8"/>
  <c r="D288" i="8"/>
  <c r="A289" i="8" l="1"/>
  <c r="D290" i="8"/>
  <c r="D289" i="8"/>
  <c r="B289" i="8"/>
  <c r="C288" i="8"/>
  <c r="A290" i="8" l="1"/>
  <c r="D291" i="8" s="1"/>
  <c r="B290" i="8"/>
  <c r="C289" i="8"/>
  <c r="C290" i="8" l="1"/>
  <c r="A291" i="8"/>
  <c r="B291" i="8"/>
  <c r="A292" i="8" l="1"/>
  <c r="D292" i="8"/>
  <c r="C291" i="8"/>
  <c r="B292" i="8"/>
  <c r="A293" i="8" l="1"/>
  <c r="D293" i="8"/>
  <c r="B293" i="8"/>
  <c r="C292" i="8"/>
  <c r="A294" i="8" l="1"/>
  <c r="B295" i="8" s="1"/>
  <c r="B294" i="8"/>
  <c r="C293" i="8"/>
  <c r="D294" i="8"/>
  <c r="C295" i="8" l="1"/>
  <c r="A295" i="8"/>
  <c r="D295" i="8"/>
  <c r="C294" i="8"/>
  <c r="A296" i="8" l="1"/>
  <c r="B296" i="8"/>
  <c r="D296" i="8"/>
  <c r="D297" i="8"/>
  <c r="C296" i="8" l="1"/>
  <c r="A297" i="8"/>
  <c r="B297" i="8"/>
  <c r="A298" i="8" l="1"/>
  <c r="C297" i="8"/>
  <c r="B298" i="8"/>
  <c r="D298" i="8"/>
  <c r="C299" i="8" l="1"/>
  <c r="A299" i="8"/>
  <c r="D299" i="8"/>
  <c r="C298" i="8"/>
  <c r="B299" i="8"/>
  <c r="A300" i="8" l="1"/>
  <c r="B300" i="8"/>
  <c r="D300" i="8"/>
  <c r="B301" i="8"/>
  <c r="C300" i="8"/>
  <c r="C301" i="8" l="1"/>
  <c r="A301" i="8"/>
  <c r="D301" i="8"/>
  <c r="A302" i="8" l="1"/>
  <c r="B302" i="8"/>
  <c r="D302" i="8"/>
  <c r="C302" i="8" l="1"/>
  <c r="A303" i="8"/>
  <c r="B303" i="8"/>
  <c r="D303" i="8"/>
  <c r="A304" i="8" l="1"/>
  <c r="C303" i="8"/>
  <c r="B304" i="8"/>
  <c r="C304" i="8" s="1"/>
  <c r="D304" i="8"/>
  <c r="A305" i="8" l="1"/>
  <c r="B305" i="8"/>
  <c r="D305" i="8"/>
  <c r="A306" i="8" l="1"/>
  <c r="C305" i="8"/>
  <c r="B306" i="8"/>
  <c r="D306" i="8"/>
  <c r="A307" i="8" l="1"/>
  <c r="B307" i="8"/>
  <c r="C306" i="8"/>
  <c r="D307" i="8"/>
  <c r="A308" i="8" l="1"/>
  <c r="D309" i="8"/>
  <c r="B309" i="8"/>
  <c r="B308" i="8"/>
  <c r="C307" i="8"/>
  <c r="D308" i="8"/>
  <c r="B310" i="8" l="1"/>
  <c r="C309" i="8"/>
  <c r="C310" i="8"/>
  <c r="C308" i="8"/>
  <c r="A309" i="8"/>
  <c r="A310" i="8" l="1"/>
  <c r="D310" i="8"/>
  <c r="A311" i="8" l="1"/>
  <c r="B311" i="8"/>
  <c r="D311" i="8"/>
  <c r="C311" i="8" l="1"/>
  <c r="A312" i="8"/>
  <c r="B312" i="8"/>
  <c r="D312" i="8"/>
  <c r="A313" i="8" l="1"/>
  <c r="C312" i="8"/>
  <c r="B313" i="8"/>
  <c r="D313" i="8"/>
  <c r="A314" i="8" l="1"/>
  <c r="B314" i="8"/>
  <c r="C313" i="8"/>
  <c r="D314" i="8"/>
  <c r="A315" i="8" l="1"/>
  <c r="D316" i="8"/>
  <c r="C314" i="8"/>
  <c r="B315" i="8"/>
  <c r="D315" i="8"/>
  <c r="A316" i="8" l="1"/>
  <c r="C315" i="8"/>
  <c r="B316" i="8"/>
  <c r="A317" i="8" l="1"/>
  <c r="B317" i="8"/>
  <c r="C316" i="8"/>
  <c r="D317" i="8"/>
  <c r="A318" i="8" l="1"/>
  <c r="D318" i="8"/>
  <c r="C317" i="8"/>
  <c r="B318" i="8"/>
  <c r="A319" i="8" l="1"/>
  <c r="C318" i="8"/>
  <c r="B319" i="8"/>
  <c r="D319" i="8"/>
  <c r="A320" i="8" l="1"/>
  <c r="D320" i="8"/>
  <c r="C319" i="8"/>
  <c r="B320" i="8"/>
  <c r="D321" i="8"/>
  <c r="A321" i="8" l="1"/>
  <c r="B321" i="8"/>
  <c r="C320" i="8"/>
  <c r="A322" i="8" l="1"/>
  <c r="D322" i="8"/>
  <c r="C321" i="8"/>
  <c r="B322" i="8"/>
  <c r="A323" i="8" l="1"/>
  <c r="D323" i="8"/>
  <c r="B324" i="8"/>
  <c r="D324" i="8"/>
  <c r="B323" i="8"/>
  <c r="C322" i="8"/>
  <c r="C324" i="8" l="1"/>
  <c r="B325" i="8"/>
  <c r="C325" i="8"/>
  <c r="C323" i="8"/>
  <c r="D325" i="8"/>
  <c r="A324" i="8"/>
  <c r="A325" i="8" l="1"/>
  <c r="A326" i="8" l="1"/>
  <c r="D326" i="8"/>
  <c r="B326" i="8"/>
  <c r="C326" i="8" l="1"/>
  <c r="A327" i="8"/>
  <c r="D327" i="8"/>
  <c r="B327" i="8"/>
  <c r="A328" i="8" l="1"/>
  <c r="D328" i="8"/>
  <c r="B328" i="8"/>
  <c r="C327" i="8"/>
  <c r="A329" i="8" l="1"/>
  <c r="D329" i="8"/>
  <c r="B329" i="8"/>
  <c r="C328" i="8"/>
  <c r="A330" i="8" l="1"/>
  <c r="D330" i="8"/>
  <c r="B330" i="8"/>
  <c r="C329" i="8"/>
  <c r="A331" i="8" l="1"/>
  <c r="D331" i="8"/>
  <c r="C330" i="8"/>
  <c r="B331" i="8"/>
  <c r="A332" i="8" l="1"/>
  <c r="D332" i="8"/>
  <c r="C331" i="8"/>
  <c r="B332" i="8"/>
  <c r="A333" i="8" l="1"/>
  <c r="D333" i="8"/>
  <c r="B333" i="8"/>
  <c r="C332" i="8"/>
  <c r="A334" i="8" l="1"/>
  <c r="D334" i="8"/>
  <c r="C333" i="8"/>
  <c r="B334" i="8"/>
  <c r="A335" i="8" l="1"/>
  <c r="D335" i="8"/>
  <c r="C334" i="8"/>
  <c r="B335" i="8"/>
  <c r="A336" i="8" l="1"/>
  <c r="D336" i="8"/>
  <c r="C335" i="8"/>
  <c r="B336" i="8"/>
  <c r="A337" i="8" l="1"/>
  <c r="D337" i="8"/>
  <c r="C336" i="8"/>
  <c r="B337" i="8"/>
  <c r="C338" i="8" l="1"/>
  <c r="A338" i="8"/>
  <c r="D338" i="8"/>
  <c r="C337" i="8"/>
  <c r="B338" i="8"/>
  <c r="A339" i="8" l="1"/>
  <c r="D339" i="8"/>
  <c r="B339" i="8"/>
  <c r="A340" i="8" l="1"/>
  <c r="D340" i="8"/>
  <c r="C339" i="8"/>
  <c r="B340" i="8"/>
  <c r="A341" i="8" l="1"/>
  <c r="B342" i="8"/>
  <c r="D342" i="8"/>
  <c r="D341" i="8"/>
  <c r="B341" i="8"/>
  <c r="C340" i="8"/>
  <c r="C342" i="8" l="1"/>
  <c r="B343" i="8"/>
  <c r="D343" i="8"/>
  <c r="C341" i="8"/>
  <c r="C343" i="8"/>
  <c r="A342" i="8"/>
  <c r="A343" i="8" l="1"/>
  <c r="A344" i="8" l="1"/>
  <c r="D344" i="8"/>
  <c r="B344" i="8"/>
  <c r="C344" i="8" l="1"/>
  <c r="A345" i="8"/>
  <c r="D345" i="8"/>
  <c r="B345" i="8"/>
  <c r="A346" i="8" l="1"/>
  <c r="D346" i="8"/>
  <c r="C345" i="8"/>
  <c r="B346" i="8"/>
  <c r="A347" i="8" l="1"/>
  <c r="D347" i="8"/>
  <c r="C346" i="8"/>
  <c r="B347" i="8"/>
  <c r="A348" i="8" l="1"/>
  <c r="B349" i="8" s="1"/>
  <c r="D348" i="8"/>
  <c r="C347" i="8"/>
  <c r="B348" i="8"/>
  <c r="D350" i="8" l="1"/>
  <c r="C349" i="8"/>
  <c r="B350" i="8"/>
  <c r="D349" i="8"/>
  <c r="A349" i="8"/>
  <c r="C348" i="8"/>
  <c r="C350" i="8" l="1"/>
  <c r="A350" i="8"/>
  <c r="A351" i="8" l="1"/>
  <c r="B351" i="8"/>
  <c r="D351" i="8"/>
  <c r="C351" i="8" l="1"/>
  <c r="A352" i="8"/>
  <c r="B352" i="8"/>
  <c r="D352" i="8"/>
  <c r="A353" i="8" l="1"/>
  <c r="C352" i="8"/>
  <c r="B353" i="8"/>
  <c r="D353" i="8"/>
  <c r="A354" i="8" l="1"/>
  <c r="B354" i="8"/>
  <c r="C353" i="8"/>
  <c r="D354" i="8"/>
  <c r="A355" i="8" l="1"/>
  <c r="B356" i="8" s="1"/>
  <c r="C354" i="8"/>
  <c r="B355" i="8"/>
  <c r="D355" i="8"/>
  <c r="C356" i="8" l="1"/>
  <c r="B357" i="8"/>
  <c r="D357" i="8"/>
  <c r="C355" i="8"/>
  <c r="A356" i="8"/>
  <c r="D356" i="8"/>
  <c r="C357" i="8" l="1"/>
  <c r="A357" i="8"/>
  <c r="A358" i="8" l="1"/>
  <c r="B358" i="8"/>
  <c r="D358" i="8"/>
  <c r="C358" i="8" l="1"/>
  <c r="A359" i="8"/>
  <c r="D359" i="8"/>
  <c r="B359" i="8"/>
  <c r="A360" i="8" l="1"/>
  <c r="C359" i="8"/>
  <c r="B360" i="8"/>
  <c r="D360" i="8"/>
  <c r="A361" i="8" l="1"/>
  <c r="D361" i="8"/>
  <c r="B361" i="8"/>
  <c r="C360" i="8"/>
  <c r="D362" i="8"/>
  <c r="A362" i="8" l="1"/>
  <c r="C361" i="8"/>
  <c r="B362" i="8"/>
  <c r="A363" i="8" l="1"/>
  <c r="D363" i="8"/>
  <c r="C362" i="8"/>
  <c r="B363" i="8"/>
  <c r="A364" i="8" l="1"/>
  <c r="D364" i="8"/>
  <c r="C363" i="8"/>
  <c r="B364" i="8"/>
  <c r="A365" i="8" l="1"/>
  <c r="D365" i="8"/>
  <c r="B365" i="8"/>
  <c r="C364" i="8"/>
  <c r="A366" i="8" l="1"/>
  <c r="D366" i="8"/>
  <c r="C365" i="8"/>
  <c r="B366" i="8"/>
  <c r="C367" i="8" l="1"/>
  <c r="A367" i="8"/>
  <c r="D367" i="8"/>
  <c r="C366" i="8"/>
  <c r="B367" i="8"/>
  <c r="A368" i="8" l="1"/>
  <c r="D368" i="8"/>
  <c r="B368" i="8"/>
  <c r="C368" i="8"/>
  <c r="B369" i="8"/>
  <c r="C369" i="8" l="1"/>
  <c r="A369" i="8"/>
  <c r="D369" i="8"/>
  <c r="A370" i="8" l="1"/>
  <c r="D370" i="8"/>
  <c r="B370" i="8"/>
  <c r="D371" i="8"/>
  <c r="C370" i="8" l="1"/>
  <c r="A371" i="8"/>
  <c r="B371" i="8"/>
  <c r="A372" i="8" l="1"/>
  <c r="D372" i="8"/>
  <c r="B372" i="8"/>
  <c r="C371" i="8"/>
  <c r="A373" i="8" l="1"/>
  <c r="D374" i="8" s="1"/>
  <c r="D373" i="8"/>
  <c r="B373" i="8"/>
  <c r="C372" i="8"/>
  <c r="B374" i="8" l="1"/>
  <c r="C374" i="8"/>
  <c r="A374" i="8"/>
  <c r="C373" i="8"/>
  <c r="A375" i="8" l="1"/>
  <c r="B375" i="8"/>
  <c r="D375" i="8"/>
  <c r="C375" i="8"/>
  <c r="B376" i="8"/>
  <c r="C376" i="8" l="1"/>
  <c r="A376" i="8"/>
  <c r="D376" i="8"/>
  <c r="A377" i="8" l="1"/>
  <c r="B377" i="8"/>
  <c r="D377" i="8"/>
  <c r="C377" i="8" l="1"/>
  <c r="A378" i="8"/>
  <c r="B378" i="8"/>
  <c r="D378" i="8"/>
  <c r="A379" i="8" l="1"/>
  <c r="C378" i="8"/>
  <c r="B379" i="8"/>
  <c r="D379" i="8"/>
  <c r="D380" i="8"/>
  <c r="A380" i="8" l="1"/>
  <c r="C379" i="8"/>
  <c r="B380" i="8"/>
  <c r="A381" i="8" l="1"/>
  <c r="B381" i="8"/>
  <c r="C380" i="8"/>
  <c r="D381" i="8"/>
  <c r="A382" i="8" l="1"/>
  <c r="D382" i="8"/>
  <c r="C381" i="8"/>
  <c r="B382" i="8"/>
  <c r="A383" i="8" l="1"/>
  <c r="C382" i="8"/>
  <c r="B383" i="8"/>
  <c r="D383" i="8"/>
  <c r="A384" i="8" l="1"/>
  <c r="D384" i="8"/>
  <c r="C383" i="8"/>
  <c r="B384" i="8"/>
  <c r="A385" i="8" l="1"/>
  <c r="D386" i="8" s="1"/>
  <c r="B385" i="8"/>
  <c r="C384" i="8"/>
  <c r="D385" i="8"/>
  <c r="C385" i="8" l="1"/>
  <c r="A386" i="8"/>
  <c r="B386" i="8"/>
  <c r="A387" i="8" l="1"/>
  <c r="D387" i="8"/>
  <c r="C386" i="8"/>
  <c r="B387" i="8"/>
  <c r="A388" i="8" l="1"/>
  <c r="D388" i="8"/>
  <c r="C387" i="8"/>
  <c r="B388" i="8"/>
  <c r="A389" i="8" l="1"/>
  <c r="D389" i="8"/>
  <c r="B389" i="8"/>
  <c r="C389" i="8" s="1"/>
  <c r="C388" i="8"/>
  <c r="A390" i="8" l="1"/>
  <c r="B391" i="8"/>
  <c r="D390" i="8"/>
  <c r="B390" i="8"/>
  <c r="C391" i="8" l="1"/>
  <c r="C390" i="8"/>
  <c r="A391" i="8"/>
  <c r="D391" i="8"/>
  <c r="A392" i="8" l="1"/>
  <c r="D392" i="8"/>
  <c r="D393" i="8"/>
  <c r="B392" i="8"/>
  <c r="C393" i="8" l="1"/>
  <c r="C392" i="8"/>
  <c r="A393" i="8"/>
  <c r="B393" i="8"/>
  <c r="A394" i="8" l="1"/>
  <c r="D394" i="8"/>
  <c r="B394" i="8"/>
  <c r="B395" i="8"/>
  <c r="C394" i="8"/>
  <c r="C395" i="8" l="1"/>
  <c r="A395" i="8"/>
  <c r="D395" i="8"/>
  <c r="A396" i="8" l="1"/>
  <c r="D396" i="8"/>
  <c r="B396" i="8"/>
  <c r="C396" i="8" l="1"/>
  <c r="A397" i="8"/>
  <c r="B397" i="8"/>
  <c r="D397" i="8"/>
  <c r="A398" i="8" l="1"/>
  <c r="D398" i="8"/>
  <c r="B398" i="8"/>
  <c r="C397" i="8"/>
  <c r="D399" i="8"/>
  <c r="A399" i="8" l="1"/>
  <c r="C398" i="8"/>
  <c r="B399" i="8"/>
  <c r="A400" i="8" l="1"/>
  <c r="D400" i="8"/>
  <c r="C399" i="8"/>
  <c r="B400" i="8"/>
  <c r="A401" i="8" l="1"/>
  <c r="D401" i="8"/>
  <c r="C400" i="8"/>
  <c r="B401" i="8"/>
  <c r="A402" i="8" l="1"/>
  <c r="D402" i="8"/>
  <c r="B402" i="8"/>
  <c r="C401" i="8"/>
  <c r="A403" i="8" l="1"/>
  <c r="D403" i="8"/>
  <c r="B403" i="8"/>
  <c r="C402" i="8"/>
  <c r="A404" i="8" l="1"/>
  <c r="D404" i="8"/>
  <c r="B404" i="8"/>
  <c r="C403" i="8"/>
  <c r="A405" i="8" l="1"/>
  <c r="D405" i="8"/>
  <c r="B405" i="8"/>
  <c r="C404" i="8"/>
  <c r="A406" i="8" l="1"/>
  <c r="B406" i="8"/>
  <c r="C405" i="8"/>
  <c r="D406" i="8"/>
  <c r="A407" i="8" l="1"/>
  <c r="D408" i="8"/>
  <c r="B408" i="8"/>
  <c r="D407" i="8"/>
  <c r="B407" i="8"/>
  <c r="C406" i="8"/>
  <c r="C408" i="8" l="1"/>
  <c r="B409" i="8"/>
  <c r="D409" i="8"/>
  <c r="C409" i="8"/>
  <c r="C407" i="8"/>
  <c r="A408" i="8"/>
  <c r="A409" i="8" l="1"/>
  <c r="A410" i="8" l="1"/>
  <c r="B410" i="8"/>
  <c r="D410" i="8"/>
  <c r="C410" i="8" l="1"/>
  <c r="A411" i="8"/>
  <c r="D411" i="8"/>
  <c r="B411" i="8"/>
  <c r="A412" i="8" l="1"/>
  <c r="B412" i="8"/>
  <c r="C411" i="8"/>
  <c r="D412" i="8"/>
  <c r="A413" i="8" l="1"/>
  <c r="D413" i="8"/>
  <c r="C412" i="8"/>
  <c r="B413" i="8"/>
  <c r="A414" i="8" l="1"/>
  <c r="D414" i="8"/>
  <c r="B414" i="8"/>
  <c r="C413" i="8"/>
  <c r="A415" i="8" l="1"/>
  <c r="B415" i="8"/>
  <c r="C415" i="8"/>
  <c r="B416" i="8"/>
  <c r="D415" i="8"/>
  <c r="C414" i="8"/>
  <c r="C416" i="8" l="1"/>
  <c r="A416" i="8"/>
  <c r="D416" i="8"/>
  <c r="A417" i="8" l="1"/>
  <c r="B417" i="8"/>
  <c r="D417" i="8"/>
  <c r="C417" i="8" l="1"/>
  <c r="A418" i="8"/>
  <c r="B418" i="8"/>
  <c r="D418" i="8"/>
  <c r="A419" i="8" l="1"/>
  <c r="B419" i="8"/>
  <c r="C418" i="8"/>
  <c r="D419" i="8"/>
  <c r="A420" i="8" l="1"/>
  <c r="B420" i="8"/>
  <c r="C419" i="8"/>
  <c r="D420" i="8"/>
  <c r="A421" i="8" l="1"/>
  <c r="D422" i="8"/>
  <c r="C420" i="8"/>
  <c r="B421" i="8"/>
  <c r="D421" i="8"/>
  <c r="A422" i="8" l="1"/>
  <c r="B422" i="8"/>
  <c r="C421" i="8"/>
  <c r="A423" i="8" l="1"/>
  <c r="B424" i="8"/>
  <c r="B423" i="8"/>
  <c r="C422" i="8"/>
  <c r="D423" i="8"/>
  <c r="C424" i="8" l="1"/>
  <c r="C423" i="8"/>
  <c r="A424" i="8"/>
  <c r="D424" i="8"/>
  <c r="A425" i="8" l="1"/>
  <c r="B425" i="8"/>
  <c r="D426" i="8"/>
  <c r="D425" i="8"/>
  <c r="C426" i="8" l="1"/>
  <c r="C425" i="8"/>
  <c r="A426" i="8"/>
  <c r="B426" i="8"/>
  <c r="A427" i="8" l="1"/>
  <c r="B427" i="8"/>
  <c r="D427" i="8"/>
  <c r="A428" i="8" l="1"/>
  <c r="D428" i="8"/>
  <c r="C427" i="8"/>
  <c r="B428" i="8"/>
  <c r="A429" i="8" l="1"/>
  <c r="B429" i="8"/>
  <c r="C428" i="8"/>
  <c r="D429" i="8"/>
  <c r="A430" i="8" l="1"/>
  <c r="D430" i="8"/>
  <c r="B430" i="8"/>
  <c r="C429" i="8"/>
  <c r="A431" i="8" l="1"/>
  <c r="B431" i="8"/>
  <c r="C430" i="8"/>
  <c r="D431" i="8"/>
  <c r="A432" i="8" l="1"/>
  <c r="D432" i="8"/>
  <c r="B432" i="8"/>
  <c r="C431" i="8"/>
  <c r="D433" i="8"/>
  <c r="A433" i="8" l="1"/>
  <c r="B433" i="8"/>
  <c r="C432" i="8"/>
  <c r="A434" i="8" l="1"/>
  <c r="D434" i="8"/>
  <c r="B434" i="8"/>
  <c r="C433" i="8"/>
  <c r="A435" i="8" l="1"/>
  <c r="D435" i="8"/>
  <c r="B435" i="8"/>
  <c r="C434" i="8"/>
  <c r="A436" i="8" l="1"/>
  <c r="D436" i="8"/>
  <c r="B436" i="8"/>
  <c r="C435" i="8"/>
  <c r="A437" i="8" l="1"/>
  <c r="D437" i="8"/>
  <c r="B437" i="8"/>
  <c r="C436" i="8"/>
  <c r="A438" i="8" l="1"/>
  <c r="D438" i="8"/>
  <c r="B438" i="8"/>
  <c r="C437" i="8"/>
  <c r="A439" i="8" l="1"/>
  <c r="D439" i="8"/>
  <c r="B439" i="8"/>
  <c r="C439" i="8" s="1"/>
  <c r="C438" i="8"/>
  <c r="A440" i="8" l="1"/>
  <c r="D440" i="8"/>
  <c r="A441" i="8" l="1"/>
  <c r="D441" i="8"/>
  <c r="A442" i="8" l="1"/>
  <c r="D442" i="8"/>
  <c r="A443" i="8" l="1"/>
  <c r="D443" i="8"/>
  <c r="A444" i="8" l="1"/>
  <c r="D444" i="8"/>
  <c r="A445" i="8" l="1"/>
  <c r="D446" i="8" s="1"/>
  <c r="D445" i="8"/>
  <c r="A446" i="8" l="1"/>
  <c r="D447" i="8"/>
  <c r="A447" i="8" l="1"/>
  <c r="A448" i="8" l="1"/>
  <c r="D448" i="8"/>
  <c r="A449" i="8" l="1"/>
  <c r="D449" i="8"/>
  <c r="A450" i="8" l="1"/>
  <c r="D450" i="8"/>
  <c r="A451" i="8" l="1"/>
  <c r="D451" i="8"/>
  <c r="A452" i="8" l="1"/>
  <c r="D452" i="8"/>
  <c r="A453" i="8" l="1"/>
  <c r="D454" i="8"/>
  <c r="D453" i="8"/>
  <c r="D455" i="8" l="1"/>
  <c r="A454" i="8"/>
  <c r="A455" i="8" l="1"/>
  <c r="A456" i="8" l="1"/>
  <c r="D456" i="8"/>
  <c r="A457" i="8" l="1"/>
  <c r="D457" i="8"/>
  <c r="A458" i="8" l="1"/>
  <c r="D458" i="8"/>
  <c r="A459" i="8" l="1"/>
  <c r="D459" i="8"/>
  <c r="A460" i="8" l="1"/>
  <c r="D460" i="8"/>
  <c r="A461" i="8" l="1"/>
  <c r="D461" i="8"/>
  <c r="A462" i="8" l="1"/>
  <c r="D463" i="8" s="1"/>
  <c r="D462" i="8"/>
  <c r="A463" i="8" l="1"/>
  <c r="A464" i="8" l="1"/>
  <c r="D464" i="8"/>
  <c r="A465" i="8" l="1"/>
  <c r="D465" i="8"/>
  <c r="A466" i="8" l="1"/>
  <c r="D466" i="8"/>
  <c r="A467" i="8" l="1"/>
  <c r="D467" i="8"/>
  <c r="A468" i="8" l="1"/>
  <c r="D468" i="8"/>
  <c r="A469" i="8" l="1"/>
  <c r="D469" i="8"/>
  <c r="A470" i="8" l="1"/>
  <c r="D471" i="8" s="1"/>
  <c r="D470" i="8"/>
  <c r="A471" i="8" l="1"/>
  <c r="A472" i="8" l="1"/>
  <c r="D472" i="8"/>
  <c r="A473" i="8" l="1"/>
  <c r="D473" i="8"/>
  <c r="A474" i="8" l="1"/>
  <c r="D474" i="8"/>
  <c r="A475" i="8" l="1"/>
  <c r="D475" i="8"/>
  <c r="A476" i="8" l="1"/>
  <c r="D476" i="8"/>
  <c r="A477" i="8" l="1"/>
  <c r="D477" i="8"/>
  <c r="A478" i="8" l="1"/>
  <c r="D478" i="8"/>
  <c r="A479" i="8" l="1"/>
  <c r="D479" i="8"/>
  <c r="A480" i="8" l="1"/>
  <c r="D480" i="8"/>
  <c r="A481" i="8" l="1"/>
  <c r="D481" i="8"/>
  <c r="A482" i="8" l="1"/>
  <c r="D482" i="8"/>
  <c r="A483" i="8" l="1"/>
  <c r="D483" i="8"/>
  <c r="A484" i="8" l="1"/>
  <c r="D484" i="8"/>
  <c r="A485" i="8" l="1"/>
  <c r="D485" i="8"/>
  <c r="A486" i="8" l="1"/>
  <c r="D486" i="8"/>
  <c r="A487" i="8" l="1"/>
  <c r="D487" i="8"/>
  <c r="A488" i="8" l="1"/>
  <c r="D488" i="8"/>
  <c r="A489" i="8" l="1"/>
  <c r="D489" i="8"/>
  <c r="A490" i="8" l="1"/>
  <c r="D490" i="8"/>
  <c r="A491" i="8" l="1"/>
  <c r="D491" i="8"/>
  <c r="A492" i="8" l="1"/>
  <c r="D492" i="8"/>
  <c r="A493" i="8" l="1"/>
  <c r="D494" i="8"/>
  <c r="D493" i="8"/>
  <c r="A494" i="8" l="1"/>
  <c r="A495" i="8" l="1"/>
  <c r="D495" i="8"/>
  <c r="A496" i="8" l="1"/>
  <c r="D496" i="8"/>
  <c r="A497" i="8" l="1"/>
  <c r="D497" i="8"/>
  <c r="A498" i="8" l="1"/>
  <c r="D498" i="8"/>
  <c r="A499" i="8" l="1"/>
  <c r="D499" i="8"/>
  <c r="A500" i="8" l="1"/>
  <c r="D500" i="8"/>
  <c r="A501" i="8" l="1"/>
  <c r="D502" i="8" s="1"/>
  <c r="D501" i="8"/>
  <c r="A502" i="8" l="1"/>
  <c r="A503" i="8" l="1"/>
  <c r="D503" i="8"/>
  <c r="A504" i="8" l="1"/>
  <c r="D504" i="8"/>
  <c r="A505" i="8" l="1"/>
  <c r="D505" i="8"/>
  <c r="A506" i="8" l="1"/>
  <c r="D506" i="8"/>
  <c r="A507" i="8" l="1"/>
  <c r="D507" i="8"/>
  <c r="A508" i="8" l="1"/>
  <c r="D508" i="8"/>
  <c r="A509" i="8" l="1"/>
  <c r="D510" i="8" s="1"/>
  <c r="D509" i="8"/>
  <c r="A510" i="8" l="1"/>
  <c r="A511" i="8" l="1"/>
  <c r="D511" i="8"/>
  <c r="A512" i="8" l="1"/>
  <c r="D512" i="8"/>
  <c r="A513" i="8" l="1"/>
  <c r="D513" i="8"/>
  <c r="A514" i="8" l="1"/>
  <c r="D514" i="8"/>
  <c r="A515" i="8" l="1"/>
  <c r="D515" i="8"/>
  <c r="A516" i="8" l="1"/>
  <c r="D516" i="8"/>
  <c r="A517" i="8" l="1"/>
  <c r="D517" i="8"/>
  <c r="A518" i="8" l="1"/>
  <c r="D518" i="8"/>
  <c r="A519" i="8" l="1"/>
  <c r="D519" i="8"/>
  <c r="D520" i="8"/>
  <c r="A520" i="8" l="1"/>
  <c r="A521" i="8" l="1"/>
  <c r="D521" i="8"/>
  <c r="A522" i="8" l="1"/>
  <c r="D522" i="8"/>
  <c r="A523" i="8" l="1"/>
  <c r="D523" i="8"/>
  <c r="A524" i="8" l="1"/>
  <c r="D524" i="8"/>
  <c r="A525" i="8" l="1"/>
  <c r="D525" i="8"/>
  <c r="A526" i="8" l="1"/>
  <c r="D526" i="8"/>
  <c r="A527" i="8" l="1"/>
  <c r="D527" i="8"/>
  <c r="A528" i="8" l="1"/>
  <c r="D528" i="8"/>
  <c r="A529" i="8" l="1"/>
  <c r="D529" i="8"/>
  <c r="A530" i="8" l="1"/>
  <c r="D530" i="8"/>
  <c r="A531" i="8" l="1"/>
  <c r="D531" i="8"/>
  <c r="A532" i="8" l="1"/>
  <c r="D532" i="8"/>
  <c r="A533" i="8" l="1"/>
  <c r="D533" i="8"/>
  <c r="A534" i="8" l="1"/>
  <c r="D534" i="8"/>
  <c r="A535" i="8" l="1"/>
  <c r="D536" i="8" s="1"/>
  <c r="D535" i="8"/>
  <c r="A536" i="8" l="1"/>
  <c r="A537" i="8" l="1"/>
  <c r="D537" i="8"/>
  <c r="A538" i="8" l="1"/>
  <c r="D538" i="8"/>
  <c r="A539" i="8" l="1"/>
  <c r="D539" i="8"/>
  <c r="A540" i="8" l="1"/>
  <c r="D540" i="8"/>
  <c r="A541" i="8" l="1"/>
  <c r="D541" i="8"/>
  <c r="A542" i="8" l="1"/>
  <c r="D542" i="8"/>
  <c r="A543" i="8" l="1"/>
  <c r="D543" i="8"/>
  <c r="A544" i="8" l="1"/>
  <c r="D544" i="8"/>
  <c r="D546" i="8" l="1"/>
  <c r="A545" i="8"/>
  <c r="D545" i="8"/>
  <c r="A546" i="8" l="1"/>
  <c r="A547" i="8" l="1"/>
  <c r="D547" i="8"/>
  <c r="A548" i="8" l="1"/>
  <c r="D548" i="8"/>
  <c r="A549" i="8" l="1"/>
  <c r="D549" i="8"/>
  <c r="A550" i="8" l="1"/>
  <c r="D550" i="8"/>
  <c r="A551" i="8" l="1"/>
  <c r="D551" i="8"/>
  <c r="D553" i="8" l="1"/>
  <c r="A552" i="8"/>
  <c r="D552" i="8"/>
  <c r="A553" i="8" l="1"/>
  <c r="A554" i="8" l="1"/>
  <c r="D554" i="8"/>
  <c r="A555" i="8" l="1"/>
  <c r="D555" i="8"/>
  <c r="A556" i="8" l="1"/>
  <c r="D556" i="8"/>
  <c r="A557" i="8" l="1"/>
  <c r="D557" i="8"/>
  <c r="A558" i="8" l="1"/>
  <c r="D558" i="8"/>
  <c r="A559" i="8" l="1"/>
  <c r="D559" i="8"/>
  <c r="A560" i="8" l="1"/>
  <c r="D560" i="8"/>
  <c r="A561" i="8" l="1"/>
  <c r="D561" i="8"/>
  <c r="A562" i="8" l="1"/>
  <c r="D562" i="8"/>
  <c r="A563" i="8" l="1"/>
  <c r="D563" i="8"/>
  <c r="A564" i="8" l="1"/>
  <c r="D564" i="8"/>
  <c r="A565" i="8" l="1"/>
  <c r="D565" i="8"/>
  <c r="A566" i="8" l="1"/>
  <c r="D566" i="8"/>
  <c r="A567" i="8" l="1"/>
  <c r="D567" i="8"/>
  <c r="A568" i="8" l="1"/>
  <c r="D568" i="8"/>
  <c r="A569" i="8" l="1"/>
  <c r="D569" i="8"/>
  <c r="A570" i="8" l="1"/>
  <c r="D570" i="8"/>
  <c r="A571" i="8" l="1"/>
  <c r="D571" i="8"/>
  <c r="A572" i="8" l="1"/>
  <c r="D572" i="8"/>
  <c r="D573" i="8"/>
  <c r="A573" i="8" l="1"/>
  <c r="A574" i="8" l="1"/>
  <c r="D574" i="8"/>
  <c r="A575" i="8" l="1"/>
  <c r="D575" i="8"/>
  <c r="A576" i="8" l="1"/>
  <c r="D576" i="8"/>
  <c r="A577" i="8" l="1"/>
  <c r="D577" i="8"/>
  <c r="D579" i="8" l="1"/>
  <c r="A578" i="8"/>
  <c r="D578" i="8"/>
  <c r="A579" i="8" l="1"/>
  <c r="A580" i="8" l="1"/>
  <c r="D580" i="8"/>
  <c r="A581" i="8" l="1"/>
  <c r="D581" i="8"/>
  <c r="A582" i="8" l="1"/>
  <c r="D582" i="8"/>
  <c r="A583" i="8" l="1"/>
  <c r="D583" i="8"/>
  <c r="A584" i="8" l="1"/>
  <c r="D584" i="8"/>
  <c r="A585" i="8" l="1"/>
  <c r="D585" i="8"/>
  <c r="A586" i="8" l="1"/>
  <c r="D586" i="8"/>
  <c r="A587" i="8" l="1"/>
  <c r="D587" i="8"/>
  <c r="A588" i="8" l="1"/>
  <c r="D588" i="8"/>
  <c r="A589" i="8" l="1"/>
  <c r="D589" i="8"/>
  <c r="A590" i="8" l="1"/>
  <c r="D590" i="8"/>
  <c r="A591" i="8" l="1"/>
  <c r="D591" i="8"/>
  <c r="A592" i="8" l="1"/>
  <c r="D592" i="8"/>
  <c r="A593" i="8" l="1"/>
  <c r="D593" i="8"/>
  <c r="A594" i="8" l="1"/>
  <c r="D594" i="8"/>
  <c r="A595" i="8" l="1"/>
  <c r="D596" i="8"/>
  <c r="D595" i="8"/>
  <c r="A596" i="8" l="1"/>
  <c r="A597" i="8" l="1"/>
  <c r="D597" i="8"/>
  <c r="A598" i="8" l="1"/>
  <c r="D598" i="8"/>
  <c r="D599" i="8"/>
  <c r="A599" i="8" l="1"/>
  <c r="A600" i="8" l="1"/>
  <c r="D600" i="8"/>
  <c r="A601" i="8" l="1"/>
  <c r="D601" i="8"/>
  <c r="A602" i="8" l="1"/>
  <c r="D602" i="8"/>
  <c r="D604" i="8" l="1"/>
  <c r="A603" i="8"/>
  <c r="D603" i="8"/>
  <c r="A604" i="8" l="1"/>
  <c r="A605" i="8" l="1"/>
  <c r="D605" i="8"/>
  <c r="A606" i="8" l="1"/>
  <c r="D606" i="8"/>
  <c r="A607" i="8" l="1"/>
  <c r="D607" i="8"/>
  <c r="A608" i="8" l="1"/>
  <c r="D608" i="8"/>
  <c r="A609" i="8" l="1"/>
  <c r="D609" i="8"/>
  <c r="A610" i="8" l="1"/>
  <c r="D610" i="8"/>
  <c r="A611" i="8" l="1"/>
  <c r="D611" i="8"/>
  <c r="A612" i="8" l="1"/>
  <c r="D612" i="8"/>
  <c r="A613" i="8" l="1"/>
  <c r="D613" i="8"/>
  <c r="A614" i="8" l="1"/>
  <c r="D614" i="8"/>
  <c r="A615" i="8" l="1"/>
  <c r="D615" i="8"/>
  <c r="D616" i="8"/>
  <c r="A616" i="8" l="1"/>
  <c r="A617" i="8" l="1"/>
  <c r="D617" i="8"/>
  <c r="A618" i="8" l="1"/>
  <c r="D618" i="8"/>
  <c r="A619" i="8" l="1"/>
  <c r="D619" i="8"/>
  <c r="A620" i="8" l="1"/>
  <c r="D620" i="8"/>
  <c r="A621" i="8" l="1"/>
  <c r="D621" i="8"/>
  <c r="A622" i="8" l="1"/>
  <c r="D623" i="8"/>
  <c r="D622" i="8"/>
  <c r="A623" i="8" l="1"/>
  <c r="A624" i="8" l="1"/>
  <c r="D624" i="8"/>
  <c r="A625" i="8" l="1"/>
  <c r="D625" i="8"/>
  <c r="A626" i="8" l="1"/>
  <c r="D627" i="8" s="1"/>
  <c r="D626" i="8"/>
  <c r="A627" i="8" l="1"/>
  <c r="D628" i="8"/>
  <c r="A628" i="8" l="1"/>
  <c r="A629" i="8" l="1"/>
  <c r="D629" i="8"/>
  <c r="A630" i="8" l="1"/>
  <c r="D630" i="8"/>
  <c r="A631" i="8" l="1"/>
  <c r="D631" i="8"/>
  <c r="A632" i="8" l="1"/>
  <c r="D632" i="8"/>
  <c r="A633" i="8" l="1"/>
  <c r="D634" i="8" s="1"/>
  <c r="D633" i="8"/>
  <c r="A634" i="8" l="1"/>
  <c r="D635" i="8"/>
  <c r="A635" i="8" l="1"/>
  <c r="A636" i="8" l="1"/>
  <c r="D636" i="8"/>
  <c r="A637" i="8" l="1"/>
  <c r="D637" i="8"/>
  <c r="A638" i="8" l="1"/>
  <c r="D638" i="8"/>
  <c r="A639" i="8" l="1"/>
  <c r="D639" i="8"/>
  <c r="D641" i="8" l="1"/>
  <c r="A640" i="8"/>
  <c r="D640" i="8"/>
  <c r="A641" i="8" l="1"/>
  <c r="A642" i="8" l="1"/>
  <c r="D642" i="8"/>
  <c r="A643" i="8" l="1"/>
  <c r="D643" i="8"/>
  <c r="A644" i="8" l="1"/>
  <c r="D644" i="8"/>
  <c r="A645" i="8" l="1"/>
  <c r="D645" i="8"/>
  <c r="A646" i="8" l="1"/>
  <c r="D646" i="8"/>
  <c r="A647" i="8" l="1"/>
  <c r="D647" i="8"/>
  <c r="A648" i="8" l="1"/>
  <c r="D648" i="8"/>
  <c r="A649" i="8" l="1"/>
  <c r="D649" i="8"/>
  <c r="A650" i="8" l="1"/>
  <c r="D650" i="8"/>
  <c r="A651" i="8" l="1"/>
  <c r="D651" i="8"/>
  <c r="A652" i="8" l="1"/>
  <c r="D652" i="8"/>
  <c r="A653" i="8" l="1"/>
  <c r="D654" i="8" s="1"/>
  <c r="D653" i="8"/>
  <c r="A654" i="8" l="1"/>
  <c r="A655" i="8" l="1"/>
  <c r="D655" i="8"/>
  <c r="A656" i="8" l="1"/>
  <c r="D656" i="8"/>
  <c r="A657" i="8" l="1"/>
  <c r="D657" i="8"/>
  <c r="A658" i="8" l="1"/>
  <c r="D658" i="8"/>
  <c r="A659" i="8" l="1"/>
  <c r="D659" i="8"/>
  <c r="A660" i="8" l="1"/>
  <c r="D660" i="8"/>
  <c r="A661" i="8" l="1"/>
  <c r="D661" i="8"/>
  <c r="A662" i="8" l="1"/>
  <c r="D662" i="8"/>
  <c r="A663" i="8" l="1"/>
  <c r="D663" i="8"/>
  <c r="A664" i="8" l="1"/>
  <c r="D664" i="8"/>
  <c r="A665" i="8" l="1"/>
  <c r="D665" i="8"/>
  <c r="A666" i="8" l="1"/>
  <c r="D666" i="8"/>
  <c r="A667" i="8" l="1"/>
  <c r="D667" i="8"/>
  <c r="A668" i="8" l="1"/>
  <c r="D668" i="8"/>
  <c r="A669" i="8" l="1"/>
  <c r="D670" i="8" s="1"/>
  <c r="D669" i="8"/>
  <c r="A670" i="8" l="1"/>
  <c r="A671" i="8" l="1"/>
  <c r="D671" i="8"/>
  <c r="A672" i="8" l="1"/>
  <c r="D672" i="8"/>
  <c r="A673" i="8" l="1"/>
  <c r="D673" i="8"/>
  <c r="A674" i="8" l="1"/>
  <c r="D674" i="8"/>
  <c r="A675" i="8" l="1"/>
  <c r="D676" i="8" s="1"/>
  <c r="D675" i="8"/>
  <c r="A676" i="8" l="1"/>
  <c r="A677" i="8" l="1"/>
  <c r="D677" i="8"/>
  <c r="A678" i="8" l="1"/>
  <c r="D678" i="8"/>
  <c r="A679" i="8" l="1"/>
  <c r="D679" i="8"/>
  <c r="A680" i="8" l="1"/>
  <c r="D680" i="8"/>
  <c r="A681" i="8" l="1"/>
  <c r="D681" i="8"/>
  <c r="A682" i="8" l="1"/>
  <c r="D682" i="8"/>
  <c r="A683" i="8" l="1"/>
  <c r="D683" i="8"/>
  <c r="A684" i="8" l="1"/>
  <c r="D684" i="8"/>
  <c r="A685" i="8" l="1"/>
  <c r="D685" i="8"/>
  <c r="A686" i="8" l="1"/>
  <c r="D686" i="8"/>
  <c r="A687" i="8" l="1"/>
  <c r="D687" i="8"/>
  <c r="A688" i="8" l="1"/>
  <c r="D688" i="8"/>
  <c r="A689" i="8" l="1"/>
  <c r="D689" i="8"/>
  <c r="A690" i="8" l="1"/>
  <c r="D691" i="8"/>
  <c r="D690" i="8"/>
  <c r="A691" i="8" l="1"/>
  <c r="A692" i="8" l="1"/>
  <c r="D692" i="8"/>
  <c r="A693" i="8" l="1"/>
  <c r="D693" i="8"/>
  <c r="A694" i="8" l="1"/>
  <c r="D694" i="8"/>
  <c r="A695" i="8" l="1"/>
  <c r="D695" i="8"/>
  <c r="A696" i="8" l="1"/>
  <c r="D696" i="8"/>
  <c r="A697" i="8" l="1"/>
  <c r="D697" i="8"/>
  <c r="A698" i="8" l="1"/>
  <c r="D699" i="8" s="1"/>
  <c r="D698" i="8"/>
  <c r="A699" i="8" l="1"/>
  <c r="D700" i="8"/>
  <c r="A700" i="8" l="1"/>
  <c r="A701" i="8" l="1"/>
  <c r="D701" i="8"/>
  <c r="A702" i="8" l="1"/>
  <c r="D702" i="8"/>
  <c r="A703" i="8" l="1"/>
  <c r="D703" i="8"/>
  <c r="A704" i="8" l="1"/>
  <c r="D704" i="8"/>
  <c r="A705" i="8" l="1"/>
  <c r="D706" i="8" s="1"/>
  <c r="D705" i="8"/>
  <c r="A706" i="8" l="1"/>
  <c r="A707" i="8" l="1"/>
  <c r="D707" i="8"/>
  <c r="A708" i="8" l="1"/>
  <c r="D708" i="8"/>
  <c r="A709" i="8" l="1"/>
  <c r="D709" i="8"/>
  <c r="A710" i="8" l="1"/>
  <c r="D710" i="8"/>
  <c r="A711" i="8" l="1"/>
  <c r="D711" i="8"/>
  <c r="A712" i="8" l="1"/>
  <c r="D712" i="8"/>
  <c r="A713" i="8" l="1"/>
  <c r="D713" i="8"/>
  <c r="A714" i="8" l="1"/>
  <c r="D714" i="8"/>
  <c r="A715" i="8" l="1"/>
  <c r="D715" i="8"/>
  <c r="A716" i="8" l="1"/>
  <c r="D717" i="8" s="1"/>
  <c r="D716" i="8"/>
  <c r="A717" i="8" l="1"/>
  <c r="D718" i="8"/>
  <c r="A718" i="8" l="1"/>
  <c r="A719" i="8" l="1"/>
  <c r="D719" i="8"/>
  <c r="A720" i="8" l="1"/>
  <c r="D720" i="8"/>
  <c r="A721" i="8" l="1"/>
  <c r="D721" i="8"/>
  <c r="A722" i="8" l="1"/>
  <c r="D722" i="8"/>
  <c r="D723" i="8"/>
  <c r="A723" i="8" l="1"/>
  <c r="A724" i="8" l="1"/>
  <c r="D724" i="8"/>
  <c r="A725" i="8" l="1"/>
  <c r="D725" i="8"/>
  <c r="A726" i="8" l="1"/>
  <c r="D726" i="8"/>
  <c r="A727" i="8" l="1"/>
  <c r="D727" i="8"/>
  <c r="A728" i="8" l="1"/>
  <c r="D728" i="8"/>
  <c r="A729" i="8" l="1"/>
  <c r="D730" i="8"/>
  <c r="D729" i="8"/>
  <c r="A730" i="8" l="1"/>
  <c r="A731" i="8" l="1"/>
  <c r="D731" i="8"/>
  <c r="A732" i="8" l="1"/>
  <c r="D732" i="8"/>
  <c r="A733" i="8" l="1"/>
  <c r="D733" i="8"/>
  <c r="A734" i="8" l="1"/>
  <c r="D734" i="8"/>
  <c r="D736" i="8" l="1"/>
  <c r="A735" i="8"/>
  <c r="D735" i="8"/>
  <c r="A736" i="8" l="1"/>
  <c r="D737" i="8"/>
  <c r="A737" i="8" l="1"/>
  <c r="A738" i="8" l="1"/>
  <c r="D738" i="8"/>
  <c r="A739" i="8" l="1"/>
  <c r="D739" i="8"/>
  <c r="A740" i="8" l="1"/>
  <c r="D740" i="8"/>
  <c r="A741" i="8" l="1"/>
  <c r="D741" i="8"/>
  <c r="A742" i="8" l="1"/>
  <c r="D742" i="8"/>
  <c r="A743" i="8" l="1"/>
  <c r="D743" i="8"/>
  <c r="A744" i="8" l="1"/>
  <c r="D744" i="8"/>
  <c r="A745" i="8" l="1"/>
  <c r="D745" i="8"/>
  <c r="A746" i="8" l="1"/>
  <c r="D746" i="8"/>
  <c r="A747" i="8" l="1"/>
  <c r="D748" i="8" s="1"/>
  <c r="D747" i="8"/>
  <c r="A748" i="8" l="1"/>
  <c r="A749" i="8" l="1"/>
  <c r="D749" i="8"/>
  <c r="A750" i="8" l="1"/>
  <c r="D750" i="8"/>
  <c r="A751" i="8" l="1"/>
  <c r="D751" i="8"/>
  <c r="A752" i="8" l="1"/>
  <c r="D752" i="8"/>
  <c r="D754" i="8" l="1"/>
  <c r="A753" i="8"/>
  <c r="D753" i="8"/>
  <c r="A754" i="8" l="1"/>
  <c r="A755" i="8" l="1"/>
  <c r="D755" i="8"/>
  <c r="A756" i="8" l="1"/>
  <c r="D756" i="8"/>
  <c r="A757" i="8" l="1"/>
  <c r="D757" i="8"/>
  <c r="A758" i="8" l="1"/>
  <c r="D758" i="8"/>
  <c r="A759" i="8" l="1"/>
  <c r="D759" i="8"/>
  <c r="A760" i="8" l="1"/>
  <c r="D761" i="8" s="1"/>
  <c r="D760" i="8"/>
  <c r="A761" i="8" l="1"/>
  <c r="A762" i="8" l="1"/>
  <c r="D762" i="8"/>
  <c r="A763" i="8" l="1"/>
  <c r="D763" i="8"/>
  <c r="A764" i="8" l="1"/>
  <c r="D764" i="8"/>
  <c r="A765" i="8" l="1"/>
  <c r="D765" i="8"/>
  <c r="D767" i="8" l="1"/>
  <c r="A766" i="8"/>
  <c r="D766" i="8"/>
  <c r="A767" i="8" l="1"/>
  <c r="D768" i="8"/>
  <c r="A768" i="8" l="1"/>
  <c r="A769" i="8" l="1"/>
  <c r="D769" i="8"/>
  <c r="A770" i="8" l="1"/>
  <c r="D770" i="8"/>
  <c r="A771" i="8" l="1"/>
  <c r="D771" i="8"/>
  <c r="A772" i="8" l="1"/>
  <c r="D772" i="8"/>
  <c r="A773" i="8" l="1"/>
  <c r="D773" i="8"/>
  <c r="A774" i="8" l="1"/>
  <c r="D774" i="8"/>
  <c r="A775" i="8" l="1"/>
  <c r="D775" i="8"/>
  <c r="A776" i="8" l="1"/>
  <c r="D776" i="8"/>
  <c r="A777" i="8" l="1"/>
  <c r="D777" i="8"/>
  <c r="A778" i="8" l="1"/>
  <c r="D778" i="8"/>
  <c r="A779" i="8" l="1"/>
  <c r="D779" i="8"/>
  <c r="A780" i="8" l="1"/>
  <c r="D780" i="8"/>
  <c r="A781" i="8" l="1"/>
  <c r="D781" i="8"/>
  <c r="A782" i="8" l="1"/>
  <c r="D782" i="8"/>
  <c r="A783" i="8" l="1"/>
  <c r="D783" i="8"/>
  <c r="A784" i="8" l="1"/>
  <c r="D784" i="8"/>
  <c r="A785" i="8" l="1"/>
  <c r="D785" i="8"/>
  <c r="A786" i="8" l="1"/>
  <c r="D786" i="8"/>
  <c r="A787" i="8" l="1"/>
  <c r="D787" i="8"/>
  <c r="A788" i="8" l="1"/>
  <c r="D788" i="8"/>
  <c r="A789" i="8" l="1"/>
  <c r="D789" i="8"/>
  <c r="A790" i="8" l="1"/>
  <c r="D790" i="8"/>
  <c r="A791" i="8" l="1"/>
  <c r="D791" i="8"/>
  <c r="A792" i="8" l="1"/>
  <c r="D792" i="8"/>
  <c r="A793" i="8" l="1"/>
  <c r="D793" i="8"/>
  <c r="A794" i="8" l="1"/>
  <c r="D794" i="8"/>
  <c r="A795" i="8" l="1"/>
  <c r="D795" i="8"/>
  <c r="A796" i="8" l="1"/>
  <c r="D796" i="8"/>
  <c r="A797" i="8" l="1"/>
  <c r="D798" i="8" s="1"/>
  <c r="D797" i="8"/>
  <c r="A798" i="8" l="1"/>
  <c r="D799" i="8"/>
  <c r="A799" i="8" l="1"/>
  <c r="A800" i="8" l="1"/>
  <c r="D800" i="8"/>
  <c r="A801" i="8" l="1"/>
  <c r="D801" i="8"/>
  <c r="A802" i="8" l="1"/>
  <c r="D802" i="8"/>
  <c r="A803" i="8" l="1"/>
  <c r="D803" i="8"/>
  <c r="A804" i="8" l="1"/>
  <c r="D804" i="8"/>
  <c r="A805" i="8" l="1"/>
  <c r="D805" i="8"/>
  <c r="A806" i="8" l="1"/>
  <c r="D807" i="8"/>
  <c r="D806" i="8"/>
  <c r="A807" i="8" l="1"/>
  <c r="A808" i="8" l="1"/>
  <c r="D808" i="8"/>
  <c r="A809" i="8" l="1"/>
  <c r="D809" i="8"/>
  <c r="A810" i="8" l="1"/>
  <c r="D810" i="8"/>
  <c r="A811" i="8" l="1"/>
  <c r="D811" i="8"/>
  <c r="A812" i="8" l="1"/>
  <c r="D812" i="8"/>
  <c r="A813" i="8" l="1"/>
  <c r="D813" i="8"/>
  <c r="A814" i="8" l="1"/>
  <c r="D814" i="8"/>
  <c r="A815" i="8" l="1"/>
  <c r="D815" i="8"/>
  <c r="A816" i="8" l="1"/>
  <c r="D816" i="8"/>
  <c r="A817" i="8" l="1"/>
  <c r="D817" i="8"/>
  <c r="A818" i="8" l="1"/>
  <c r="D818" i="8"/>
  <c r="A819" i="8" l="1"/>
  <c r="D819" i="8"/>
  <c r="A820" i="8" l="1"/>
  <c r="D820" i="8"/>
  <c r="A821" i="8" l="1"/>
  <c r="D821" i="8"/>
  <c r="A822" i="8" l="1"/>
  <c r="D822" i="8"/>
  <c r="A823" i="8" l="1"/>
  <c r="D823" i="8"/>
  <c r="A824" i="8" l="1"/>
  <c r="D824" i="8"/>
  <c r="A825" i="8" l="1"/>
  <c r="D825" i="8"/>
  <c r="A826" i="8" l="1"/>
  <c r="D826" i="8"/>
  <c r="A827" i="8" l="1"/>
  <c r="D827" i="8"/>
  <c r="A828" i="8" l="1"/>
  <c r="D828" i="8"/>
  <c r="A829" i="8" l="1"/>
  <c r="D829" i="8"/>
  <c r="A830" i="8" l="1"/>
  <c r="D830" i="8"/>
  <c r="A831" i="8" l="1"/>
  <c r="D831" i="8"/>
  <c r="A832" i="8" l="1"/>
  <c r="D832" i="8"/>
  <c r="A833" i="8" l="1"/>
  <c r="D833" i="8"/>
  <c r="A834" i="8" l="1"/>
  <c r="D834" i="8"/>
  <c r="A835" i="8" l="1"/>
  <c r="D835" i="8"/>
  <c r="A836" i="8" l="1"/>
  <c r="D836" i="8"/>
  <c r="D837" i="8"/>
  <c r="A837" i="8" l="1"/>
  <c r="A838" i="8" l="1"/>
  <c r="D838" i="8"/>
  <c r="A839" i="8" l="1"/>
  <c r="D839" i="8"/>
  <c r="A840" i="8" l="1"/>
  <c r="D840" i="8"/>
  <c r="A841" i="8" l="1"/>
  <c r="D841" i="8"/>
  <c r="A842" i="8" l="1"/>
  <c r="D842" i="8"/>
  <c r="A843" i="8" l="1"/>
  <c r="D843" i="8"/>
  <c r="D845" i="8" l="1"/>
  <c r="A844" i="8"/>
  <c r="D844" i="8"/>
  <c r="A845" i="8" l="1"/>
  <c r="D846" i="8"/>
  <c r="A846" i="8" l="1"/>
  <c r="A847" i="8" l="1"/>
  <c r="D847" i="8"/>
  <c r="A848" i="8" l="1"/>
  <c r="D848" i="8"/>
  <c r="A849" i="8" l="1"/>
  <c r="D849" i="8"/>
  <c r="A850" i="8" l="1"/>
  <c r="D850" i="8"/>
  <c r="A851" i="8" l="1"/>
  <c r="D851" i="8"/>
  <c r="A852" i="8" l="1"/>
  <c r="D852" i="8"/>
  <c r="A853" i="8" l="1"/>
  <c r="D853" i="8"/>
  <c r="A854" i="8" l="1"/>
  <c r="D854" i="8"/>
  <c r="A855" i="8" l="1"/>
  <c r="D855" i="8"/>
  <c r="A856" i="8" l="1"/>
  <c r="D856" i="8"/>
  <c r="A857" i="8" l="1"/>
  <c r="D857" i="8"/>
  <c r="A858" i="8" l="1"/>
  <c r="D858" i="8"/>
  <c r="A859" i="8" l="1"/>
  <c r="D859" i="8"/>
  <c r="A860" i="8" l="1"/>
  <c r="D860" i="8"/>
  <c r="A861" i="8" l="1"/>
  <c r="D861" i="8"/>
  <c r="A862" i="8" l="1"/>
  <c r="D862" i="8"/>
  <c r="A863" i="8" l="1"/>
  <c r="D863" i="8"/>
  <c r="A864" i="8" l="1"/>
  <c r="D864" i="8"/>
  <c r="A865" i="8" l="1"/>
  <c r="D865" i="8"/>
  <c r="A866" i="8" l="1"/>
  <c r="D866" i="8"/>
  <c r="A867" i="8" l="1"/>
  <c r="D868" i="8"/>
  <c r="D867" i="8"/>
  <c r="A868" i="8" l="1"/>
  <c r="A869" i="8" l="1"/>
  <c r="D869" i="8"/>
  <c r="A870" i="8" l="1"/>
  <c r="D870" i="8"/>
  <c r="A871" i="8" l="1"/>
  <c r="D871" i="8"/>
  <c r="A872" i="8" l="1"/>
  <c r="D872" i="8"/>
  <c r="A873" i="8" l="1"/>
  <c r="D873" i="8"/>
  <c r="A874" i="8" l="1"/>
  <c r="D874" i="8"/>
  <c r="A875" i="8" l="1"/>
  <c r="D875" i="8"/>
  <c r="A876" i="8" l="1"/>
  <c r="D876" i="8"/>
  <c r="A877" i="8" l="1"/>
  <c r="D877" i="8"/>
  <c r="A878" i="8" l="1"/>
  <c r="D878" i="8"/>
  <c r="A879" i="8" l="1"/>
  <c r="D879" i="8"/>
  <c r="A880" i="8" l="1"/>
  <c r="D880" i="8"/>
  <c r="A881" i="8" l="1"/>
  <c r="D881" i="8"/>
  <c r="A882" i="8" l="1"/>
  <c r="D882" i="8"/>
  <c r="A883" i="8" l="1"/>
  <c r="D883" i="8"/>
  <c r="A884" i="8" l="1"/>
  <c r="D884" i="8"/>
  <c r="A885" i="8" l="1"/>
  <c r="D886" i="8" s="1"/>
  <c r="D885" i="8"/>
  <c r="A886" i="8" l="1"/>
  <c r="A887" i="8" l="1"/>
  <c r="D887" i="8"/>
  <c r="A888" i="8" l="1"/>
  <c r="D888" i="8"/>
  <c r="A889" i="8" l="1"/>
  <c r="D889" i="8"/>
  <c r="A890" i="8" l="1"/>
  <c r="D890" i="8"/>
  <c r="A891" i="8" l="1"/>
  <c r="D891" i="8"/>
  <c r="D893" i="8" l="1"/>
  <c r="A892" i="8"/>
  <c r="D892" i="8"/>
  <c r="A893" i="8" l="1"/>
  <c r="A894" i="8" l="1"/>
  <c r="D894" i="8"/>
  <c r="A895" i="8" l="1"/>
  <c r="D895" i="8"/>
  <c r="A896" i="8" l="1"/>
  <c r="D896" i="8"/>
  <c r="A897" i="8" l="1"/>
  <c r="D897" i="8"/>
  <c r="A898" i="8" l="1"/>
  <c r="D898" i="8"/>
  <c r="A899" i="8" l="1"/>
  <c r="D899" i="8"/>
  <c r="A900" i="8" l="1"/>
  <c r="D900" i="8"/>
  <c r="A901" i="8" l="1"/>
  <c r="D901" i="8"/>
  <c r="A902" i="8" l="1"/>
  <c r="D902" i="8"/>
  <c r="A903" i="8" l="1"/>
  <c r="D903" i="8"/>
  <c r="A904" i="8" l="1"/>
  <c r="D904" i="8"/>
  <c r="A905" i="8" l="1"/>
  <c r="D905" i="8"/>
  <c r="A906" i="8" l="1"/>
  <c r="D906" i="8"/>
  <c r="A907" i="8" l="1"/>
  <c r="D907" i="8"/>
  <c r="A908" i="8" l="1"/>
  <c r="D908" i="8"/>
  <c r="A909" i="8" l="1"/>
  <c r="D909" i="8"/>
  <c r="A910" i="8" l="1"/>
  <c r="D910" i="8"/>
  <c r="A911" i="8" l="1"/>
  <c r="D911" i="8"/>
  <c r="A912" i="8" l="1"/>
  <c r="D912" i="8"/>
  <c r="A913" i="8" l="1"/>
  <c r="D913" i="8"/>
  <c r="A914" i="8" l="1"/>
  <c r="D914" i="8"/>
  <c r="A915" i="8" l="1"/>
  <c r="D915" i="8"/>
  <c r="A916" i="8" l="1"/>
  <c r="D916" i="8"/>
  <c r="A917" i="8" l="1"/>
  <c r="D917" i="8"/>
  <c r="A918" i="8" l="1"/>
  <c r="D918" i="8"/>
  <c r="A919" i="8" l="1"/>
  <c r="D919" i="8"/>
  <c r="A920" i="8" l="1"/>
  <c r="D920" i="8"/>
  <c r="A921" i="8" l="1"/>
  <c r="D921" i="8"/>
  <c r="A922" i="8" l="1"/>
  <c r="D923" i="8"/>
  <c r="D922" i="8"/>
  <c r="A923" i="8" l="1"/>
  <c r="A924" i="8" l="1"/>
  <c r="D924" i="8"/>
  <c r="A925" i="8" l="1"/>
  <c r="D925" i="8"/>
  <c r="A926" i="8" l="1"/>
  <c r="D926" i="8"/>
  <c r="A927" i="8" l="1"/>
  <c r="D927" i="8"/>
  <c r="A928" i="8" l="1"/>
  <c r="D928" i="8"/>
  <c r="D930" i="8" l="1"/>
  <c r="A929" i="8"/>
  <c r="D929" i="8"/>
  <c r="A930" i="8" l="1"/>
  <c r="A931" i="8" l="1"/>
  <c r="D931" i="8"/>
  <c r="A932" i="8" l="1"/>
  <c r="D932" i="8"/>
  <c r="A933" i="8" l="1"/>
  <c r="D933" i="8"/>
  <c r="A934" i="8" l="1"/>
  <c r="D934" i="8"/>
  <c r="A935" i="8" l="1"/>
  <c r="D935" i="8"/>
  <c r="A936" i="8" l="1"/>
  <c r="D936" i="8"/>
  <c r="A937" i="8" l="1"/>
  <c r="D937" i="8"/>
  <c r="A938" i="8" l="1"/>
  <c r="D938" i="8"/>
  <c r="D940" i="8" l="1"/>
  <c r="A939" i="8"/>
  <c r="D939" i="8"/>
  <c r="A940" i="8" l="1"/>
  <c r="D941" i="8"/>
  <c r="A941" i="8" l="1"/>
  <c r="A942" i="8" l="1"/>
  <c r="D942" i="8"/>
  <c r="A943" i="8" l="1"/>
  <c r="D943" i="8"/>
  <c r="A944" i="8" l="1"/>
  <c r="D944" i="8"/>
  <c r="A945" i="8" l="1"/>
  <c r="D945" i="8"/>
  <c r="A946" i="8" l="1"/>
  <c r="D946" i="8"/>
  <c r="D948" i="8" l="1"/>
  <c r="A947" i="8"/>
  <c r="D947" i="8"/>
  <c r="A948" i="8" l="1"/>
  <c r="D949" i="8"/>
  <c r="A949" i="8" l="1"/>
  <c r="A950" i="8" l="1"/>
  <c r="D950" i="8"/>
  <c r="A951" i="8" l="1"/>
  <c r="D951" i="8"/>
  <c r="A952" i="8" l="1"/>
  <c r="D952" i="8"/>
  <c r="A953" i="8" l="1"/>
  <c r="D954" i="8" s="1"/>
  <c r="D953" i="8"/>
  <c r="A954" i="8" l="1"/>
  <c r="A955" i="8" l="1"/>
  <c r="D955" i="8"/>
  <c r="A956" i="8" l="1"/>
  <c r="D956" i="8"/>
  <c r="A957" i="8" l="1"/>
  <c r="D957" i="8"/>
  <c r="A958" i="8" l="1"/>
  <c r="D958" i="8"/>
  <c r="A959" i="8" l="1"/>
  <c r="D959" i="8"/>
  <c r="A960" i="8" l="1"/>
  <c r="D960" i="8"/>
  <c r="A961" i="8" l="1"/>
  <c r="D961" i="8"/>
  <c r="A962" i="8" l="1"/>
  <c r="D962" i="8"/>
  <c r="A963" i="8" l="1"/>
  <c r="D963" i="8"/>
  <c r="A964" i="8" l="1"/>
  <c r="D964" i="8"/>
  <c r="A965" i="8" l="1"/>
  <c r="D965" i="8"/>
  <c r="A966" i="8" l="1"/>
  <c r="D966" i="8"/>
  <c r="A967" i="8" l="1"/>
  <c r="D967" i="8"/>
  <c r="A968" i="8" l="1"/>
  <c r="D968" i="8"/>
  <c r="A969" i="8" l="1"/>
  <c r="D969" i="8"/>
  <c r="D971" i="8" l="1"/>
  <c r="A970" i="8"/>
  <c r="D970" i="8"/>
  <c r="A971" i="8" l="1"/>
  <c r="D972" i="8"/>
  <c r="A972" i="8" l="1"/>
  <c r="A973" i="8" l="1"/>
  <c r="D973" i="8"/>
  <c r="A974" i="8" l="1"/>
  <c r="D974" i="8"/>
  <c r="A975" i="8" l="1"/>
  <c r="D975" i="8"/>
  <c r="D977" i="8" l="1"/>
  <c r="A976" i="8"/>
  <c r="D976" i="8"/>
  <c r="A977" i="8" l="1"/>
  <c r="D978" i="8"/>
  <c r="A978" i="8" l="1"/>
  <c r="A979" i="8" l="1"/>
  <c r="D979" i="8"/>
  <c r="A980" i="8" l="1"/>
  <c r="D980" i="8"/>
  <c r="A981" i="8" l="1"/>
  <c r="D981" i="8"/>
  <c r="A982" i="8" l="1"/>
  <c r="D982" i="8"/>
  <c r="A983" i="8" l="1"/>
  <c r="D983" i="8"/>
  <c r="A984" i="8" l="1"/>
  <c r="D985" i="8" s="1"/>
  <c r="D984" i="8"/>
  <c r="A985" i="8" l="1"/>
  <c r="A986" i="8" l="1"/>
  <c r="D986" i="8"/>
  <c r="A987" i="8" l="1"/>
  <c r="D987" i="8"/>
  <c r="A988" i="8" l="1"/>
  <c r="D988" i="8"/>
  <c r="A989" i="8" l="1"/>
  <c r="D989" i="8"/>
  <c r="A990" i="8" l="1"/>
  <c r="D990" i="8"/>
  <c r="A991" i="8" l="1"/>
  <c r="D991" i="8"/>
  <c r="A992" i="8" l="1"/>
  <c r="D992" i="8"/>
  <c r="A993" i="8" l="1"/>
  <c r="D993" i="8"/>
  <c r="A994" i="8" l="1"/>
  <c r="D994" i="8"/>
  <c r="A995" i="8" l="1"/>
  <c r="D995" i="8"/>
  <c r="A996" i="8" l="1"/>
  <c r="D996" i="8"/>
  <c r="A997" i="8" l="1"/>
  <c r="D997" i="8"/>
  <c r="A998" i="8" l="1"/>
  <c r="D998" i="8"/>
  <c r="A999" i="8" l="1"/>
  <c r="D999" i="8"/>
  <c r="A1000" i="8" l="1"/>
  <c r="D1000" i="8"/>
  <c r="A1001" i="8" l="1"/>
  <c r="D1001" i="8"/>
  <c r="A1002" i="8" l="1"/>
  <c r="D1002" i="8"/>
</calcChain>
</file>

<file path=xl/sharedStrings.xml><?xml version="1.0" encoding="utf-8"?>
<sst xmlns="http://schemas.openxmlformats.org/spreadsheetml/2006/main" count="71" uniqueCount="34">
  <si>
    <t>nu</t>
  </si>
  <si>
    <t>x</t>
  </si>
  <si>
    <t>1/nu</t>
  </si>
  <si>
    <t>surface dim</t>
  </si>
  <si>
    <t>Sn-1/Sn</t>
  </si>
  <si>
    <t>"Area"</t>
  </si>
  <si>
    <t>Expected value</t>
  </si>
  <si>
    <t>surface = nu</t>
  </si>
  <si>
    <t>CDF</t>
  </si>
  <si>
    <t>PDF</t>
  </si>
  <si>
    <t>1-x</t>
  </si>
  <si>
    <t>cutoff1</t>
  </si>
  <si>
    <t>cutoff2</t>
  </si>
  <si>
    <t>Critical value of R^2/Expected value</t>
  </si>
  <si>
    <t>use 2nd point</t>
  </si>
  <si>
    <t>take logs</t>
  </si>
  <si>
    <t>chi.sq</t>
  </si>
  <si>
    <t>1-CDF</t>
  </si>
  <si>
    <t>x. LIMIT</t>
  </si>
  <si>
    <t>chi.sq LIMIT</t>
  </si>
  <si>
    <t>critical values of R^2 for m=1</t>
  </si>
  <si>
    <t>n</t>
  </si>
  <si>
    <t>1/n</t>
  </si>
  <si>
    <t>m=2</t>
  </si>
  <si>
    <t>ratio</t>
  </si>
  <si>
    <t>(N-1)*Critical value</t>
  </si>
  <si>
    <t>compressed x values for various n</t>
  </si>
  <si>
    <t xml:space="preserve">values to plot </t>
  </si>
  <si>
    <t>#parameters</t>
  </si>
  <si>
    <t>z. LIMIT</t>
  </si>
  <si>
    <t>Difference from formula in WOLBERG 3.3 is negligible</t>
  </si>
  <si>
    <t>Formula in WOLBERG 3.3</t>
  </si>
  <si>
    <t>check GC4 calc'n</t>
  </si>
  <si>
    <t>That is a really small difference!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</si>
</sst>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0000"/>
    <numFmt numFmtId="165" formatCode="0.000"/>
    <numFmt numFmtId="166" formatCode="0.00000000000000"/>
    <numFmt numFmtId="167" formatCode="0.000000000000"/>
    <numFmt numFmtId="168" formatCode="0.000000000000000"/>
    <numFmt numFmtId="169" formatCode="0.000E+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9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0" borderId="0" xfId="0" applyNumberFormat="1"/>
    <xf numFmtId="0" fontId="0" fillId="2" borderId="0" xfId="0" applyFill="1"/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4" borderId="0" xfId="0" applyNumberFormat="1" applyFill="1"/>
    <xf numFmtId="165" fontId="0" fillId="2" borderId="0" xfId="0" applyNumberFormat="1" applyFill="1" applyAlignment="1">
      <alignment horizontal="center"/>
    </xf>
    <xf numFmtId="164" fontId="0" fillId="5" borderId="0" xfId="0" applyNumberFormat="1" applyFill="1"/>
    <xf numFmtId="166" fontId="0" fillId="3" borderId="0" xfId="0" applyNumberFormat="1" applyFill="1"/>
    <xf numFmtId="166" fontId="0" fillId="0" borderId="0" xfId="0" applyNumberFormat="1"/>
    <xf numFmtId="164" fontId="0" fillId="6" borderId="0" xfId="0" applyNumberFormat="1" applyFill="1"/>
    <xf numFmtId="167" fontId="0" fillId="4" borderId="0" xfId="0" applyNumberFormat="1" applyFill="1"/>
    <xf numFmtId="2" fontId="0" fillId="0" borderId="0" xfId="0" applyNumberFormat="1"/>
    <xf numFmtId="168" fontId="0" fillId="0" borderId="0" xfId="0" applyNumberFormat="1"/>
    <xf numFmtId="164" fontId="0" fillId="4" borderId="0" xfId="0" applyNumberFormat="1" applyFill="1"/>
    <xf numFmtId="0" fontId="4" fillId="0" borderId="0" xfId="0" applyFont="1"/>
    <xf numFmtId="164" fontId="3" fillId="2" borderId="0" xfId="0" applyNumberFormat="1" applyFont="1" applyFill="1" applyAlignment="1">
      <alignment horizontal="center"/>
    </xf>
    <xf numFmtId="169" fontId="0" fillId="0" borderId="0" xfId="0" applyNumberFormat="1"/>
    <xf numFmtId="0" fontId="3" fillId="7" borderId="0" xfId="0" applyFont="1" applyFill="1" applyAlignment="1">
      <alignment horizontal="center"/>
    </xf>
    <xf numFmtId="167" fontId="0" fillId="8" borderId="0" xfId="0" applyNumberFormat="1" applyFill="1"/>
    <xf numFmtId="0" fontId="3" fillId="7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7" fontId="0" fillId="9" borderId="0" xfId="0" applyNumberFormat="1" applyFill="1"/>
    <xf numFmtId="165" fontId="0" fillId="0" borderId="0" xfId="0" applyNumberFormat="1" applyAlignment="1">
      <alignment horizontal="center"/>
    </xf>
    <xf numFmtId="11" fontId="0" fillId="5" borderId="0" xfId="0" applyNumberFormat="1" applyFill="1"/>
  </cellXfs>
  <cellStyles count="9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Normal" xfId="0" builtinId="0"/>
  </cellStyles>
  <dxfs count="0"/>
  <tableStyles count="0" defaultTableStyle="TableStyleMedium9" defaultPivotStyle="PivotStyleMedium4"/>
  <colors>
    <mruColors>
      <color rgb="FFAD30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30039653900095E-2"/>
          <c:y val="5.2269095216365503E-2"/>
          <c:w val="0.90098593765218005"/>
          <c:h val="0.92542624368485749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trendline>
            <c:spPr>
              <a:ln>
                <a:prstDash val="sysDash"/>
              </a:ln>
            </c:spPr>
            <c:trendlineType val="power"/>
            <c:dispRSqr val="1"/>
            <c:dispEq val="1"/>
            <c:trendlineLbl>
              <c:layout>
                <c:manualLayout>
                  <c:x val="-0.41508269217300803"/>
                  <c:y val="0.100628561996951"/>
                </c:manualLayout>
              </c:layout>
              <c:numFmt formatCode="#,##0.000000000" sourceLinked="0"/>
              <c:txPr>
                <a:bodyPr/>
                <a:lstStyle/>
                <a:p>
                  <a:pPr>
                    <a:defRPr sz="1400"/>
                  </a:pPr>
                  <a:endParaRPr lang="en-US"/>
                </a:p>
              </c:txPr>
            </c:trendlineLbl>
          </c:trendline>
          <c:xVal>
            <c:numRef>
              <c:f>'n-Spheres'!$A$3:$A$402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'n-Spheres'!$D$3:$D$402</c:f>
              <c:numCache>
                <c:formatCode>0.00000000000000</c:formatCode>
                <c:ptCount val="400"/>
                <c:pt idx="0">
                  <c:v>0.31830988618379069</c:v>
                </c:pt>
                <c:pt idx="1">
                  <c:v>0.5</c:v>
                </c:pt>
                <c:pt idx="2">
                  <c:v>0.63661977236758138</c:v>
                </c:pt>
                <c:pt idx="3">
                  <c:v>0.75</c:v>
                </c:pt>
                <c:pt idx="4">
                  <c:v>0.84882636315677518</c:v>
                </c:pt>
                <c:pt idx="5">
                  <c:v>0.9375</c:v>
                </c:pt>
                <c:pt idx="6">
                  <c:v>1.0185916357881302</c:v>
                </c:pt>
                <c:pt idx="7">
                  <c:v>1.09375</c:v>
                </c:pt>
                <c:pt idx="8">
                  <c:v>1.164104726615006</c:v>
                </c:pt>
                <c:pt idx="9">
                  <c:v>1.23046875</c:v>
                </c:pt>
                <c:pt idx="10">
                  <c:v>1.2934496962388957</c:v>
                </c:pt>
                <c:pt idx="11">
                  <c:v>1.353515625</c:v>
                </c:pt>
                <c:pt idx="12">
                  <c:v>1.4110360322606135</c:v>
                </c:pt>
                <c:pt idx="13">
                  <c:v>1.46630859375</c:v>
                </c:pt>
                <c:pt idx="14">
                  <c:v>1.5195772655114299</c:v>
                </c:pt>
                <c:pt idx="15">
                  <c:v>1.571044921875</c:v>
                </c:pt>
                <c:pt idx="16">
                  <c:v>1.6208824165455253</c:v>
                </c:pt>
                <c:pt idx="17">
                  <c:v>1.6692352294921875</c:v>
                </c:pt>
                <c:pt idx="18">
                  <c:v>1.7162284410482034</c:v>
                </c:pt>
                <c:pt idx="19">
                  <c:v>1.7619705200195312</c:v>
                </c:pt>
                <c:pt idx="20">
                  <c:v>1.8065562537349509</c:v>
                </c:pt>
                <c:pt idx="21">
                  <c:v>1.8500690460205078</c:v>
                </c:pt>
                <c:pt idx="22">
                  <c:v>1.8925827420080439</c:v>
                </c:pt>
                <c:pt idx="23">
                  <c:v>1.9341630935668945</c:v>
                </c:pt>
                <c:pt idx="24">
                  <c:v>1.9748689481823067</c:v>
                </c:pt>
                <c:pt idx="25">
                  <c:v>2.0147532224655151</c:v>
                </c:pt>
                <c:pt idx="26">
                  <c:v>2.053863706109599</c:v>
                </c:pt>
                <c:pt idx="27">
                  <c:v>2.0922437310218811</c:v>
                </c:pt>
                <c:pt idx="28">
                  <c:v>2.1299327322618065</c:v>
                </c:pt>
                <c:pt idx="29">
                  <c:v>2.1669667214155197</c:v>
                </c:pt>
                <c:pt idx="30">
                  <c:v>2.2033786885466964</c:v>
                </c:pt>
                <c:pt idx="31">
                  <c:v>2.2391989454627037</c:v>
                </c:pt>
                <c:pt idx="32">
                  <c:v>2.2744554204352996</c:v>
                </c:pt>
                <c:pt idx="33">
                  <c:v>2.3091739125084132</c:v>
                </c:pt>
                <c:pt idx="34">
                  <c:v>2.343378311963642</c:v>
                </c:pt>
                <c:pt idx="35">
                  <c:v>2.3770907922880724</c:v>
                </c:pt>
                <c:pt idx="36">
                  <c:v>2.4103319780197459</c:v>
                </c:pt>
                <c:pt idx="37">
                  <c:v>2.4431210920738522</c:v>
                </c:pt>
                <c:pt idx="38">
                  <c:v>2.4754760855337929</c:v>
                </c:pt>
                <c:pt idx="39">
                  <c:v>2.5074137523915851</c:v>
                </c:pt>
                <c:pt idx="40">
                  <c:v>2.5389498313167107</c:v>
                </c:pt>
                <c:pt idx="41">
                  <c:v>2.5700990962013748</c:v>
                </c:pt>
                <c:pt idx="42">
                  <c:v>2.6008754369585816</c:v>
                </c:pt>
                <c:pt idx="43">
                  <c:v>2.631291931825217</c:v>
                </c:pt>
                <c:pt idx="44">
                  <c:v>2.6613609122366881</c:v>
                </c:pt>
                <c:pt idx="45">
                  <c:v>2.6910940211848811</c:v>
                </c:pt>
                <c:pt idx="46">
                  <c:v>2.7205022658419478</c:v>
                </c:pt>
                <c:pt idx="47">
                  <c:v>2.7495960651236828</c:v>
                </c:pt>
                <c:pt idx="48">
                  <c:v>2.7783852927747552</c:v>
                </c:pt>
                <c:pt idx="49">
                  <c:v>2.8068793164804262</c:v>
                </c:pt>
                <c:pt idx="50">
                  <c:v>2.8350870334436276</c:v>
                </c:pt>
                <c:pt idx="51">
                  <c:v>2.8630169028100347</c:v>
                </c:pt>
                <c:pt idx="52">
                  <c:v>2.8906769752758557</c:v>
                </c:pt>
                <c:pt idx="53">
                  <c:v>2.9180749201717662</c:v>
                </c:pt>
                <c:pt idx="54">
                  <c:v>2.9452180502810608</c:v>
                </c:pt>
                <c:pt idx="55">
                  <c:v>2.9721133446193915</c:v>
                </c:pt>
                <c:pt idx="56">
                  <c:v>2.9987674693770803</c:v>
                </c:pt>
                <c:pt idx="57">
                  <c:v>3.0251867972018807</c:v>
                </c:pt>
                <c:pt idx="58">
                  <c:v>3.051377424980187</c:v>
                </c:pt>
                <c:pt idx="59">
                  <c:v>3.0773451902570854</c:v>
                </c:pt>
                <c:pt idx="60">
                  <c:v>3.103095686420529</c:v>
                </c:pt>
                <c:pt idx="61">
                  <c:v>3.1286342767613702</c:v>
                </c:pt>
                <c:pt idx="62">
                  <c:v>3.1539661075093899</c:v>
                </c:pt>
                <c:pt idx="63">
                  <c:v>3.1790961199349406</c:v>
                </c:pt>
                <c:pt idx="64">
                  <c:v>3.2040290615968403</c:v>
                </c:pt>
                <c:pt idx="65">
                  <c:v>3.228769496808924</c:v>
                </c:pt>
                <c:pt idx="66">
                  <c:v>3.2533218163906379</c:v>
                </c:pt>
                <c:pt idx="67">
                  <c:v>3.2776902467605744</c:v>
                </c:pt>
                <c:pt idx="68">
                  <c:v>3.3018788584263192</c:v>
                </c:pt>
                <c:pt idx="69">
                  <c:v>3.3258915739188182</c:v>
                </c:pt>
                <c:pt idx="70">
                  <c:v>3.3497321752151068</c:v>
                </c:pt>
                <c:pt idx="71">
                  <c:v>3.3734043106890872</c:v>
                </c:pt>
                <c:pt idx="72">
                  <c:v>3.3969115016265872</c:v>
                </c:pt>
                <c:pt idx="73">
                  <c:v>3.4202571483375466</c:v>
                </c:pt>
                <c:pt idx="74">
                  <c:v>3.4434445358954444</c:v>
                </c:pt>
                <c:pt idx="75">
                  <c:v>3.4664768395312975</c:v>
                </c:pt>
                <c:pt idx="76">
                  <c:v>3.4893571297073835</c:v>
                </c:pt>
                <c:pt idx="77">
                  <c:v>3.5120883768935518</c:v>
                </c:pt>
                <c:pt idx="78">
                  <c:v>3.5346734560672197</c:v>
                </c:pt>
                <c:pt idx="79">
                  <c:v>3.5571151509562893</c:v>
                </c:pt>
                <c:pt idx="80">
                  <c:v>3.5794161580427541</c:v>
                </c:pt>
                <c:pt idx="81">
                  <c:v>3.6015790903432432</c:v>
                </c:pt>
                <c:pt idx="82">
                  <c:v>3.6236064809815538</c:v>
                </c:pt>
                <c:pt idx="83">
                  <c:v>3.6455007865669415</c:v>
                </c:pt>
                <c:pt idx="84">
                  <c:v>3.6672643903909701</c:v>
                </c:pt>
                <c:pt idx="85">
                  <c:v>3.688899605454643</c:v>
                </c:pt>
                <c:pt idx="86">
                  <c:v>3.7104086773367464</c:v>
                </c:pt>
                <c:pt idx="87">
                  <c:v>3.7317937869134181</c:v>
                </c:pt>
                <c:pt idx="88">
                  <c:v>3.7530570529383178</c:v>
                </c:pt>
                <c:pt idx="89">
                  <c:v>3.77420053449198</c:v>
                </c:pt>
                <c:pt idx="90">
                  <c:v>3.7952262333084108</c:v>
                </c:pt>
                <c:pt idx="91">
                  <c:v>3.8161360959863355</c:v>
                </c:pt>
                <c:pt idx="92">
                  <c:v>3.8369320160920197</c:v>
                </c:pt>
                <c:pt idx="93">
                  <c:v>3.8576158361600998</c:v>
                </c:pt>
                <c:pt idx="94">
                  <c:v>3.8781893495983857</c:v>
                </c:pt>
                <c:pt idx="95">
                  <c:v>3.8986543025022282</c:v>
                </c:pt>
                <c:pt idx="96">
                  <c:v>3.9190123953836316</c:v>
                </c:pt>
                <c:pt idx="97">
                  <c:v>3.9392652848199599</c:v>
                </c:pt>
                <c:pt idx="98">
                  <c:v>3.9594145850267619</c:v>
                </c:pt>
                <c:pt idx="99">
                  <c:v>3.9794618693589392</c:v>
                </c:pt>
                <c:pt idx="100">
                  <c:v>3.9994086717442041</c:v>
                </c:pt>
                <c:pt idx="101">
                  <c:v>4.0192564880525286</c:v>
                </c:pt>
                <c:pt idx="102">
                  <c:v>4.0390067774050378</c:v>
                </c:pt>
                <c:pt idx="103">
                  <c:v>4.0586609634255923</c:v>
                </c:pt>
                <c:pt idx="104">
                  <c:v>4.0782204354380962</c:v>
                </c:pt>
                <c:pt idx="105">
                  <c:v>4.0976865496123773</c:v>
                </c:pt>
                <c:pt idx="106">
                  <c:v>4.1170606300613164</c:v>
                </c:pt>
                <c:pt idx="107">
                  <c:v>4.1363439698917395</c:v>
                </c:pt>
                <c:pt idx="108">
                  <c:v>4.1555378322114223</c:v>
                </c:pt>
                <c:pt idx="109">
                  <c:v>4.1746434510944406</c:v>
                </c:pt>
                <c:pt idx="110">
                  <c:v>4.19366203250694</c:v>
                </c:pt>
                <c:pt idx="111">
                  <c:v>4.2125947551952985</c:v>
                </c:pt>
                <c:pt idx="112">
                  <c:v>4.2314427715385339</c:v>
                </c:pt>
                <c:pt idx="113">
                  <c:v>4.2502072083666853</c:v>
                </c:pt>
                <c:pt idx="114">
                  <c:v>4.2688891677468392</c:v>
                </c:pt>
                <c:pt idx="115">
                  <c:v>4.2874897277383228</c:v>
                </c:pt>
                <c:pt idx="116">
                  <c:v>4.3060099431185508</c:v>
                </c:pt>
                <c:pt idx="117">
                  <c:v>4.3244508460808948</c:v>
                </c:pt>
                <c:pt idx="118">
                  <c:v>4.3428134469058888</c:v>
                </c:pt>
                <c:pt idx="119">
                  <c:v>4.3610987346070038</c:v>
                </c:pt>
                <c:pt idx="120">
                  <c:v>4.3793076775521564</c:v>
                </c:pt>
                <c:pt idx="121">
                  <c:v>4.3974412240620619</c:v>
                </c:pt>
                <c:pt idx="122">
                  <c:v>4.4155003029864712</c:v>
                </c:pt>
                <c:pt idx="123">
                  <c:v>4.4334858242592912</c:v>
                </c:pt>
                <c:pt idx="124">
                  <c:v>4.4513986794335159</c:v>
                </c:pt>
                <c:pt idx="125">
                  <c:v>4.4692397421968657</c:v>
                </c:pt>
                <c:pt idx="126">
                  <c:v>4.4870098688689843</c:v>
                </c:pt>
                <c:pt idx="127">
                  <c:v>4.5047098988809671</c:v>
                </c:pt>
                <c:pt idx="128">
                  <c:v>4.5223406552380316</c:v>
                </c:pt>
                <c:pt idx="129">
                  <c:v>4.5399029449659745</c:v>
                </c:pt>
                <c:pt idx="130">
                  <c:v>4.5573975595422027</c:v>
                </c:pt>
                <c:pt idx="131">
                  <c:v>4.5748252753118663</c:v>
                </c:pt>
                <c:pt idx="132">
                  <c:v>4.5921868538898529</c:v>
                </c:pt>
                <c:pt idx="133">
                  <c:v>4.609483042549078</c:v>
                </c:pt>
                <c:pt idx="134">
                  <c:v>4.6267145745957921</c:v>
                </c:pt>
                <c:pt idx="135">
                  <c:v>4.6438821697322794</c:v>
                </c:pt>
                <c:pt idx="136">
                  <c:v>4.6609865344076127</c:v>
                </c:pt>
                <c:pt idx="137">
                  <c:v>4.6780283621567813</c:v>
                </c:pt>
                <c:pt idx="138">
                  <c:v>4.6950083339288353</c:v>
                </c:pt>
                <c:pt idx="139">
                  <c:v>4.7119271184042937</c:v>
                </c:pt>
                <c:pt idx="140">
                  <c:v>4.7287853723024238</c:v>
                </c:pt>
                <c:pt idx="141">
                  <c:v>4.7455837406786108</c:v>
                </c:pt>
                <c:pt idx="142">
                  <c:v>4.7623228572123706</c:v>
                </c:pt>
                <c:pt idx="143">
                  <c:v>4.779003344486207</c:v>
                </c:pt>
                <c:pt idx="144">
                  <c:v>4.7956258142558132</c:v>
                </c:pt>
                <c:pt idx="145">
                  <c:v>4.8121908677118057</c:v>
                </c:pt>
                <c:pt idx="146">
                  <c:v>4.8286990957334393</c:v>
                </c:pt>
                <c:pt idx="147">
                  <c:v>4.8451510791344896</c:v>
                </c:pt>
                <c:pt idx="148">
                  <c:v>4.8615473889016938</c:v>
                </c:pt>
                <c:pt idx="149">
                  <c:v>4.8778885864259385</c:v>
                </c:pt>
                <c:pt idx="150">
                  <c:v>4.8941752237265375</c:v>
                </c:pt>
                <c:pt idx="151">
                  <c:v>4.9104078436687786</c:v>
                </c:pt>
                <c:pt idx="152">
                  <c:v>4.9265869801750579</c:v>
                </c:pt>
                <c:pt idx="153">
                  <c:v>4.9427131584297568</c:v>
                </c:pt>
                <c:pt idx="154">
                  <c:v>4.9587868950781626</c:v>
                </c:pt>
                <c:pt idx="155">
                  <c:v>4.9748086984195607</c:v>
                </c:pt>
                <c:pt idx="156">
                  <c:v>4.9907790685947964</c:v>
                </c:pt>
                <c:pt idx="157">
                  <c:v>5.0066984977684044</c:v>
                </c:pt>
                <c:pt idx="158">
                  <c:v>5.0225674703055914</c:v>
                </c:pt>
                <c:pt idx="159">
                  <c:v>5.0383864629441542</c:v>
                </c:pt>
                <c:pt idx="160">
                  <c:v>5.0541559449616011</c:v>
                </c:pt>
                <c:pt idx="161">
                  <c:v>5.0698763783375558</c:v>
                </c:pt>
                <c:pt idx="162">
                  <c:v>5.0855482179116729</c:v>
                </c:pt>
                <c:pt idx="163">
                  <c:v>5.1011719115371701</c:v>
                </c:pt>
                <c:pt idx="164">
                  <c:v>5.1167479002301492</c:v>
                </c:pt>
                <c:pt idx="165">
                  <c:v>5.1322766183148358</c:v>
                </c:pt>
                <c:pt idx="166">
                  <c:v>5.1477584935648775</c:v>
                </c:pt>
                <c:pt idx="167">
                  <c:v>5.1631939473408295</c:v>
                </c:pt>
                <c:pt idx="168">
                  <c:v>5.1785833947239484</c:v>
                </c:pt>
                <c:pt idx="169">
                  <c:v>5.1939272446464297</c:v>
                </c:pt>
                <c:pt idx="170">
                  <c:v>5.2092259000181729</c:v>
                </c:pt>
                <c:pt idx="171">
                  <c:v>5.224479757850232</c:v>
                </c:pt>
                <c:pt idx="172">
                  <c:v>5.2396892093750047</c:v>
                </c:pt>
                <c:pt idx="173">
                  <c:v>5.2548546401633152</c:v>
                </c:pt>
                <c:pt idx="174">
                  <c:v>5.2699764302384438</c:v>
                </c:pt>
                <c:pt idx="175">
                  <c:v>5.2850549541872427</c:v>
                </c:pt>
                <c:pt idx="176">
                  <c:v>5.3000905812683774</c:v>
                </c:pt>
                <c:pt idx="177">
                  <c:v>5.3150836755178519</c:v>
                </c:pt>
                <c:pt idx="178">
                  <c:v>5.3300345958518145</c:v>
                </c:pt>
                <c:pt idx="179">
                  <c:v>5.3449436961668289</c:v>
                </c:pt>
                <c:pt idx="180">
                  <c:v>5.3598113254375788</c:v>
                </c:pt>
                <c:pt idx="181">
                  <c:v>5.3746378278122</c:v>
                </c:pt>
                <c:pt idx="182">
                  <c:v>5.38942354270519</c:v>
                </c:pt>
                <c:pt idx="183">
                  <c:v>5.4041688048880916</c:v>
                </c:pt>
                <c:pt idx="184">
                  <c:v>5.4188739445778964</c:v>
                </c:pt>
                <c:pt idx="185">
                  <c:v>5.4335392875233524</c:v>
                </c:pt>
                <c:pt idx="186">
                  <c:v>5.4481651550891286</c:v>
                </c:pt>
                <c:pt idx="187">
                  <c:v>5.462751864337994</c:v>
                </c:pt>
                <c:pt idx="188">
                  <c:v>5.4772997281109959</c:v>
                </c:pt>
                <c:pt idx="189">
                  <c:v>5.4918090551057492</c:v>
                </c:pt>
                <c:pt idx="190">
                  <c:v>5.5062801499528531</c:v>
                </c:pt>
                <c:pt idx="191">
                  <c:v>5.520713313290516</c:v>
                </c:pt>
                <c:pt idx="192">
                  <c:v>5.535108841837423</c:v>
                </c:pt>
                <c:pt idx="193">
                  <c:v>5.5494670284639041</c:v>
                </c:pt>
                <c:pt idx="194">
                  <c:v>5.5637881622614511</c:v>
                </c:pt>
                <c:pt idx="195">
                  <c:v>5.5780725286106252</c:v>
                </c:pt>
                <c:pt idx="196">
                  <c:v>5.5923204092474066</c:v>
                </c:pt>
                <c:pt idx="197">
                  <c:v>5.6065320823280258</c:v>
                </c:pt>
                <c:pt idx="198">
                  <c:v>5.6207078224923182</c:v>
                </c:pt>
                <c:pt idx="199">
                  <c:v>5.6348479009256423</c:v>
                </c:pt>
                <c:pt idx="200">
                  <c:v>5.6489525854194147</c:v>
                </c:pt>
                <c:pt idx="201">
                  <c:v>5.6630221404302699</c:v>
                </c:pt>
                <c:pt idx="202">
                  <c:v>5.6770568271379194</c:v>
                </c:pt>
                <c:pt idx="203">
                  <c:v>5.6910569035017069</c:v>
                </c:pt>
                <c:pt idx="204">
                  <c:v>5.7050226243159381</c:v>
                </c:pt>
                <c:pt idx="205">
                  <c:v>5.7189542412639698</c:v>
                </c:pt>
                <c:pt idx="206">
                  <c:v>5.7328520029711374</c:v>
                </c:pt>
                <c:pt idx="207">
                  <c:v>5.7467161550565136</c:v>
                </c:pt>
                <c:pt idx="208">
                  <c:v>5.7605469401835583</c:v>
                </c:pt>
                <c:pt idx="209">
                  <c:v>5.7743445981096695</c:v>
                </c:pt>
                <c:pt idx="210">
                  <c:v>5.7881093657346749</c:v>
                </c:pt>
                <c:pt idx="211">
                  <c:v>5.8018414771482867</c:v>
                </c:pt>
                <c:pt idx="212">
                  <c:v>5.8155411636765457</c:v>
                </c:pt>
                <c:pt idx="213">
                  <c:v>5.8292086539272878</c:v>
                </c:pt>
                <c:pt idx="214">
                  <c:v>5.842844173834651</c:v>
                </c:pt>
                <c:pt idx="215">
                  <c:v>5.8564479467026489</c:v>
                </c:pt>
                <c:pt idx="216">
                  <c:v>5.8700201932478349</c:v>
                </c:pt>
                <c:pt idx="217">
                  <c:v>5.8835611316410867</c:v>
                </c:pt>
                <c:pt idx="218">
                  <c:v>5.8970709775485162</c:v>
                </c:pt>
                <c:pt idx="219">
                  <c:v>5.9105499441715503</c:v>
                </c:pt>
                <c:pt idx="220">
                  <c:v>5.9239982422861805</c:v>
                </c:pt>
                <c:pt idx="221">
                  <c:v>5.9374160802814213</c:v>
                </c:pt>
                <c:pt idx="222">
                  <c:v>5.9508036641969779</c:v>
                </c:pt>
                <c:pt idx="223">
                  <c:v>5.9641611977601663</c:v>
                </c:pt>
                <c:pt idx="224">
                  <c:v>5.9774888824220769</c:v>
                </c:pt>
                <c:pt idx="225">
                  <c:v>5.9907869173930237</c:v>
                </c:pt>
                <c:pt idx="226">
                  <c:v>6.0040554996772864</c:v>
                </c:pt>
                <c:pt idx="227">
                  <c:v>6.0172948241071529</c:v>
                </c:pt>
                <c:pt idx="228">
                  <c:v>6.0305050833763056</c:v>
                </c:pt>
                <c:pt idx="229">
                  <c:v>6.0436864680725346</c:v>
                </c:pt>
                <c:pt idx="230">
                  <c:v>6.0568391667098265</c:v>
                </c:pt>
                <c:pt idx="231">
                  <c:v>6.069963365759806</c:v>
                </c:pt>
                <c:pt idx="232">
                  <c:v>6.0830592496825959</c:v>
                </c:pt>
                <c:pt idx="233">
                  <c:v>6.096127000957047</c:v>
                </c:pt>
                <c:pt idx="234">
                  <c:v>6.109166800110418</c:v>
                </c:pt>
                <c:pt idx="235">
                  <c:v>6.1221788257474614</c:v>
                </c:pt>
                <c:pt idx="236">
                  <c:v>6.1351632545789734</c:v>
                </c:pt>
                <c:pt idx="237">
                  <c:v>6.1481202614497805</c:v>
                </c:pt>
                <c:pt idx="238">
                  <c:v>6.1610500193662263</c:v>
                </c:pt>
                <c:pt idx="239">
                  <c:v>6.1739526995230989</c:v>
                </c:pt>
                <c:pt idx="240">
                  <c:v>6.1868284713301014</c:v>
                </c:pt>
                <c:pt idx="241">
                  <c:v>6.1996775024377788</c:v>
                </c:pt>
                <c:pt idx="242">
                  <c:v>6.212499958763007</c:v>
                </c:pt>
                <c:pt idx="243">
                  <c:v>6.225296004513968</c:v>
                </c:pt>
                <c:pt idx="244">
                  <c:v>6.238065802214706</c:v>
                </c:pt>
                <c:pt idx="245">
                  <c:v>6.2508095127291892</c:v>
                </c:pt>
                <c:pt idx="246">
                  <c:v>6.2635272952849697</c:v>
                </c:pt>
                <c:pt idx="247">
                  <c:v>6.2762193074963806</c:v>
                </c:pt>
                <c:pt idx="248">
                  <c:v>6.2888857053873375</c:v>
                </c:pt>
                <c:pt idx="249">
                  <c:v>6.3015266434137045</c:v>
                </c:pt>
                <c:pt idx="250">
                  <c:v>6.3141422744852784</c:v>
                </c:pt>
                <c:pt idx="251">
                  <c:v>6.3267327499873591</c:v>
                </c:pt>
                <c:pt idx="252">
                  <c:v>6.339298219801953</c:v>
                </c:pt>
                <c:pt idx="253">
                  <c:v>6.3518388323285784</c:v>
                </c:pt>
                <c:pt idx="254">
                  <c:v>6.3643547345047269</c:v>
                </c:pt>
                <c:pt idx="255">
                  <c:v>6.376846071825935</c:v>
                </c:pt>
                <c:pt idx="256">
                  <c:v>6.3893129883655293</c:v>
                </c:pt>
                <c:pt idx="257">
                  <c:v>6.4017556267940048</c:v>
                </c:pt>
                <c:pt idx="258">
                  <c:v>6.4141741283980798</c:v>
                </c:pt>
                <c:pt idx="259">
                  <c:v>6.4265686330994072</c:v>
                </c:pt>
                <c:pt idx="260">
                  <c:v>6.4389392794729758</c:v>
                </c:pt>
                <c:pt idx="261">
                  <c:v>6.4512862047651742</c:v>
                </c:pt>
                <c:pt idx="262">
                  <c:v>6.46360954491157</c:v>
                </c:pt>
                <c:pt idx="263">
                  <c:v>6.475909434554354</c:v>
                </c:pt>
                <c:pt idx="264">
                  <c:v>6.4881860070595234</c:v>
                </c:pt>
                <c:pt idx="265">
                  <c:v>6.5004393945337267</c:v>
                </c:pt>
                <c:pt idx="266">
                  <c:v>6.5126697278408798</c:v>
                </c:pt>
                <c:pt idx="267">
                  <c:v>6.5248771366184402</c:v>
                </c:pt>
                <c:pt idx="268">
                  <c:v>6.5370617492934677</c:v>
                </c:pt>
                <c:pt idx="269">
                  <c:v>6.5492236930983596</c:v>
                </c:pt>
                <c:pt idx="270">
                  <c:v>6.5613630940863805</c:v>
                </c:pt>
                <c:pt idx="271">
                  <c:v>6.573480077146872</c:v>
                </c:pt>
                <c:pt idx="272">
                  <c:v>6.5855747660202786</c:v>
                </c:pt>
                <c:pt idx="273">
                  <c:v>6.5976472833128534</c:v>
                </c:pt>
                <c:pt idx="274">
                  <c:v>6.6096977505111951</c:v>
                </c:pt>
                <c:pt idx="275">
                  <c:v>6.6217262879964771</c:v>
                </c:pt>
                <c:pt idx="276">
                  <c:v>6.6337330150585085</c:v>
                </c:pt>
                <c:pt idx="277">
                  <c:v>6.6457180499095072</c:v>
                </c:pt>
                <c:pt idx="278">
                  <c:v>6.6576815096977091</c:v>
                </c:pt>
                <c:pt idx="279">
                  <c:v>6.6696235105206929</c:v>
                </c:pt>
                <c:pt idx="280">
                  <c:v>6.6815441674385614</c:v>
                </c:pt>
                <c:pt idx="281">
                  <c:v>6.6934435944868387</c:v>
                </c:pt>
                <c:pt idx="282">
                  <c:v>6.7053219046892325</c:v>
                </c:pt>
                <c:pt idx="283">
                  <c:v>6.7171792100701255</c:v>
                </c:pt>
                <c:pt idx="284">
                  <c:v>6.7290156216669335</c:v>
                </c:pt>
                <c:pt idx="285">
                  <c:v>6.7408312495422038</c:v>
                </c:pt>
                <c:pt idx="286">
                  <c:v>6.7526262027955894</c:v>
                </c:pt>
                <c:pt idx="287">
                  <c:v>6.7644005895755681</c:v>
                </c:pt>
                <c:pt idx="288">
                  <c:v>6.7761545170910447</c:v>
                </c:pt>
                <c:pt idx="289">
                  <c:v>6.7878880916227056</c:v>
                </c:pt>
                <c:pt idx="290">
                  <c:v>6.7996014185342659</c:v>
                </c:pt>
                <c:pt idx="291">
                  <c:v>6.8112946022834739</c:v>
                </c:pt>
                <c:pt idx="292">
                  <c:v>6.822967746433009</c:v>
                </c:pt>
                <c:pt idx="293">
                  <c:v>6.8346209536611573</c:v>
                </c:pt>
                <c:pt idx="294">
                  <c:v>6.8462543257723709</c:v>
                </c:pt>
                <c:pt idx="295">
                  <c:v>6.8578679637076236</c:v>
                </c:pt>
                <c:pt idx="296">
                  <c:v>6.86946196755465</c:v>
                </c:pt>
                <c:pt idx="297">
                  <c:v>6.881036436557987</c:v>
                </c:pt>
                <c:pt idx="298">
                  <c:v>6.8925914691289085</c:v>
                </c:pt>
                <c:pt idx="299">
                  <c:v>6.9041271628551621</c:v>
                </c:pt>
                <c:pt idx="300">
                  <c:v>6.9156436145106097</c:v>
                </c:pt>
                <c:pt idx="301">
                  <c:v>6.9271409200646792</c:v>
                </c:pt>
                <c:pt idx="302">
                  <c:v>6.9386191746917074</c:v>
                </c:pt>
                <c:pt idx="303">
                  <c:v>6.9500784727801257</c:v>
                </c:pt>
                <c:pt idx="304">
                  <c:v>6.9615189079415147</c:v>
                </c:pt>
                <c:pt idx="305">
                  <c:v>6.9729405730195335</c:v>
                </c:pt>
                <c:pt idx="306">
                  <c:v>6.9843435600986998</c:v>
                </c:pt>
                <c:pt idx="307">
                  <c:v>6.9957279605130616</c:v>
                </c:pt>
                <c:pt idx="308">
                  <c:v>7.0070938648547223</c:v>
                </c:pt>
                <c:pt idx="309">
                  <c:v>7.0184413629822595</c:v>
                </c:pt>
                <c:pt idx="310">
                  <c:v>7.0297705440290095</c:v>
                </c:pt>
                <c:pt idx="311">
                  <c:v>7.041081496411234</c:v>
                </c:pt>
                <c:pt idx="312">
                  <c:v>7.0523743078361774</c:v>
                </c:pt>
                <c:pt idx="313">
                  <c:v>7.0636490653099875</c:v>
                </c:pt>
                <c:pt idx="314">
                  <c:v>7.0749058551455581</c:v>
                </c:pt>
                <c:pt idx="315">
                  <c:v>7.0861447629702097</c:v>
                </c:pt>
                <c:pt idx="316">
                  <c:v>7.0973658737333221</c:v>
                </c:pt>
                <c:pt idx="317">
                  <c:v>7.1085692717137858</c:v>
                </c:pt>
                <c:pt idx="318">
                  <c:v>7.1197550405274335</c:v>
                </c:pt>
                <c:pt idx="319">
                  <c:v>7.1309232631342692</c:v>
                </c:pt>
                <c:pt idx="320">
                  <c:v>7.1420740218457022</c:v>
                </c:pt>
                <c:pt idx="321">
                  <c:v>7.1532073983315643</c:v>
                </c:pt>
                <c:pt idx="322">
                  <c:v>7.164323473627153</c:v>
                </c:pt>
                <c:pt idx="323">
                  <c:v>7.1754223281400469</c:v>
                </c:pt>
                <c:pt idx="324">
                  <c:v>7.1865040416569581</c:v>
                </c:pt>
                <c:pt idx="325">
                  <c:v>7.1975686933503553</c:v>
                </c:pt>
                <c:pt idx="326">
                  <c:v>7.2086163617851327</c:v>
                </c:pt>
                <c:pt idx="327">
                  <c:v>7.2196471249250491</c:v>
                </c:pt>
                <c:pt idx="328">
                  <c:v>7.2306610601392149</c:v>
                </c:pt>
                <c:pt idx="329">
                  <c:v>7.2416582442083577</c:v>
                </c:pt>
                <c:pt idx="330">
                  <c:v>7.2526387533311274</c:v>
                </c:pt>
                <c:pt idx="331">
                  <c:v>7.2636026631302011</c:v>
                </c:pt>
                <c:pt idx="332">
                  <c:v>7.2745500486584111</c:v>
                </c:pt>
                <c:pt idx="333">
                  <c:v>7.2854809844046891</c:v>
                </c:pt>
                <c:pt idx="334">
                  <c:v>7.2963955443000277</c:v>
                </c:pt>
                <c:pt idx="335">
                  <c:v>7.3072938017232651</c:v>
                </c:pt>
                <c:pt idx="336">
                  <c:v>7.3181758295068926</c:v>
                </c:pt>
                <c:pt idx="337">
                  <c:v>7.32904169994268</c:v>
                </c:pt>
                <c:pt idx="338">
                  <c:v>7.3398914847873282</c:v>
                </c:pt>
                <c:pt idx="339">
                  <c:v>7.3507252552679541</c:v>
                </c:pt>
                <c:pt idx="340">
                  <c:v>7.3615430820875849</c:v>
                </c:pt>
                <c:pt idx="341">
                  <c:v>7.3723450354305067</c:v>
                </c:pt>
                <c:pt idx="342">
                  <c:v>7.3831311849676062</c:v>
                </c:pt>
                <c:pt idx="343">
                  <c:v>7.3939015998615902</c:v>
                </c:pt>
                <c:pt idx="344">
                  <c:v>7.4046563487721775</c:v>
                </c:pt>
                <c:pt idx="345">
                  <c:v>7.4153954998611882</c:v>
                </c:pt>
                <c:pt idx="346">
                  <c:v>7.4261191207976047</c:v>
                </c:pt>
                <c:pt idx="347">
                  <c:v>7.4368272787625216</c:v>
                </c:pt>
                <c:pt idx="348">
                  <c:v>7.4475200404540818</c:v>
                </c:pt>
                <c:pt idx="349">
                  <c:v>7.4581974720922988</c:v>
                </c:pt>
                <c:pt idx="350">
                  <c:v>7.4688596394238642</c:v>
                </c:pt>
                <c:pt idx="351">
                  <c:v>7.4795066077268482</c:v>
                </c:pt>
                <c:pt idx="352">
                  <c:v>7.490138441815386</c:v>
                </c:pt>
                <c:pt idx="353">
                  <c:v>7.5007552060442544</c:v>
                </c:pt>
                <c:pt idx="354">
                  <c:v>7.5113569643134461</c:v>
                </c:pt>
                <c:pt idx="355">
                  <c:v>7.5219437800726272</c:v>
                </c:pt>
                <c:pt idx="356">
                  <c:v>7.5325157163255962</c:v>
                </c:pt>
                <c:pt idx="357">
                  <c:v>7.5430728356346286</c:v>
                </c:pt>
                <c:pt idx="358">
                  <c:v>7.5536152001248285</c:v>
                </c:pt>
                <c:pt idx="359">
                  <c:v>7.5641428714883565</c:v>
                </c:pt>
                <c:pt idx="360">
                  <c:v>7.5746559109886862</c:v>
                </c:pt>
                <c:pt idx="361">
                  <c:v>7.5851543794647123</c:v>
                </c:pt>
                <c:pt idx="362">
                  <c:v>7.5956383373349157</c:v>
                </c:pt>
                <c:pt idx="363">
                  <c:v>7.6061078446013557</c:v>
                </c:pt>
                <c:pt idx="364">
                  <c:v>7.6165629608537451</c:v>
                </c:pt>
                <c:pt idx="365">
                  <c:v>7.6270037452733375</c:v>
                </c:pt>
                <c:pt idx="366">
                  <c:v>7.6374302566369057</c:v>
                </c:pt>
                <c:pt idx="367">
                  <c:v>7.6478425533205332</c:v>
                </c:pt>
                <c:pt idx="368">
                  <c:v>7.6582406933034912</c:v>
                </c:pt>
                <c:pt idx="369">
                  <c:v>7.6686247341719476</c:v>
                </c:pt>
                <c:pt idx="370">
                  <c:v>7.6789947331227415</c:v>
                </c:pt>
                <c:pt idx="371">
                  <c:v>7.6893507469670066</c:v>
                </c:pt>
                <c:pt idx="372">
                  <c:v>7.6996928321338531</c:v>
                </c:pt>
                <c:pt idx="373">
                  <c:v>7.7100210446739075</c:v>
                </c:pt>
                <c:pt idx="374">
                  <c:v>7.7203354402628985</c:v>
                </c:pt>
                <c:pt idx="375">
                  <c:v>7.7306360742051208</c:v>
                </c:pt>
                <c:pt idx="376">
                  <c:v>7.7409230014369328</c:v>
                </c:pt>
                <c:pt idx="377">
                  <c:v>7.751196276530135</c:v>
                </c:pt>
                <c:pt idx="378">
                  <c:v>7.7614559536953864</c:v>
                </c:pt>
                <c:pt idx="379">
                  <c:v>7.7717020867855062</c:v>
                </c:pt>
                <c:pt idx="380">
                  <c:v>7.7819347292988041</c:v>
                </c:pt>
                <c:pt idx="381">
                  <c:v>7.7921539343823101</c:v>
                </c:pt>
                <c:pt idx="382">
                  <c:v>7.8023597548350212</c:v>
                </c:pt>
                <c:pt idx="383">
                  <c:v>7.8125522431110594</c:v>
                </c:pt>
                <c:pt idx="384">
                  <c:v>7.8227314513228414</c:v>
                </c:pt>
                <c:pt idx="385">
                  <c:v>7.8328974312441604</c:v>
                </c:pt>
                <c:pt idx="386">
                  <c:v>7.8430502343132904</c:v>
                </c:pt>
                <c:pt idx="387">
                  <c:v>7.8531899116359849</c:v>
                </c:pt>
                <c:pt idx="388">
                  <c:v>7.8633165139885177</c:v>
                </c:pt>
                <c:pt idx="389">
                  <c:v>7.8734300918206142</c:v>
                </c:pt>
                <c:pt idx="390">
                  <c:v>7.8835306952584112</c:v>
                </c:pt>
                <c:pt idx="391">
                  <c:v>7.8936183741073345</c:v>
                </c:pt>
                <c:pt idx="392">
                  <c:v>7.9036931778549802</c:v>
                </c:pt>
                <c:pt idx="393">
                  <c:v>7.9137551556739343</c:v>
                </c:pt>
                <c:pt idx="394">
                  <c:v>7.9238043564245864</c:v>
                </c:pt>
                <c:pt idx="395">
                  <c:v>7.9338408286578783</c:v>
                </c:pt>
                <c:pt idx="396">
                  <c:v>7.9438646206180668</c:v>
                </c:pt>
                <c:pt idx="397">
                  <c:v>7.9538757802453981</c:v>
                </c:pt>
                <c:pt idx="398">
                  <c:v>7.9638743551788176</c:v>
                </c:pt>
                <c:pt idx="399">
                  <c:v>7.9738603927585769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A-A644-B67E-E95AAF2A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92536"/>
        <c:axId val="302343336"/>
      </c:scatterChart>
      <c:valAx>
        <c:axId val="302092536"/>
        <c:scaling>
          <c:logBase val="10"/>
          <c:orientation val="minMax"/>
          <c:max val="40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n</a:t>
                </a:r>
              </a:p>
            </c:rich>
          </c:tx>
          <c:layout>
            <c:manualLayout>
              <c:xMode val="edge"/>
              <c:yMode val="edge"/>
              <c:x val="0.91021838968511404"/>
              <c:y val="0.926267281105990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343336"/>
        <c:crosses val="autoZero"/>
        <c:crossBetween val="midCat"/>
      </c:valAx>
      <c:valAx>
        <c:axId val="302343336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Sn-1/Sn</a:t>
                </a:r>
              </a:p>
            </c:rich>
          </c:tx>
          <c:layout>
            <c:manualLayout>
              <c:xMode val="edge"/>
              <c:yMode val="edge"/>
              <c:x val="7.7953156109615909E-2"/>
              <c:y val="6.082363115015247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02092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3648293963254"/>
          <c:y val="5.6081976907036819E-2"/>
          <c:w val="0.8366412948381452"/>
          <c:h val="0.873665427238261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chisq'!$B$103:$B$133</c:f>
              <c:numCache>
                <c:formatCode>General</c:formatCode>
                <c:ptCount val="31"/>
                <c:pt idx="0">
                  <c:v>2.1448038299156725E-3</c:v>
                </c:pt>
                <c:pt idx="1">
                  <c:v>1.670359982439761E-3</c:v>
                </c:pt>
                <c:pt idx="2">
                  <c:v>1.3008706148587425E-3</c:v>
                </c:pt>
                <c:pt idx="3">
                  <c:v>1.0131157245762614E-3</c:v>
                </c:pt>
                <c:pt idx="4">
                  <c:v>7.8901374717116042E-4</c:v>
                </c:pt>
                <c:pt idx="5">
                  <c:v>6.1448378136864218E-4</c:v>
                </c:pt>
                <c:pt idx="6">
                  <c:v>4.7856009925263974E-4</c:v>
                </c:pt>
                <c:pt idx="7">
                  <c:v>3.7270281430679992E-4</c:v>
                </c:pt>
                <c:pt idx="8">
                  <c:v>2.9026116534887748E-4</c:v>
                </c:pt>
                <c:pt idx="9">
                  <c:v>2.2605558587817818E-4</c:v>
                </c:pt>
                <c:pt idx="10">
                  <c:v>1.760522498312786E-4</c:v>
                </c:pt>
                <c:pt idx="11">
                  <c:v>1.3710962179047713E-4</c:v>
                </c:pt>
                <c:pt idx="12">
                  <c:v>1.0678107692206963E-4</c:v>
                </c:pt>
                <c:pt idx="13">
                  <c:v>8.3161184447277559E-5</c:v>
                </c:pt>
                <c:pt idx="14">
                  <c:v>6.4765994691746322E-5</c:v>
                </c:pt>
                <c:pt idx="15">
                  <c:v>5.0439806968333203E-5</c:v>
                </c:pt>
                <c:pt idx="16">
                  <c:v>3.9282560962393827E-5</c:v>
                </c:pt>
                <c:pt idx="17">
                  <c:v>3.0593289223030477E-5</c:v>
                </c:pt>
                <c:pt idx="18">
                  <c:v>2.3826077543345604E-5</c:v>
                </c:pt>
                <c:pt idx="19">
                  <c:v>1.8555767696319378E-5</c:v>
                </c:pt>
                <c:pt idx="20">
                  <c:v>1.445124634558377E-5</c:v>
                </c:pt>
                <c:pt idx="21">
                  <c:v>1.1254642095248254E-5</c:v>
                </c:pt>
                <c:pt idx="22">
                  <c:v>8.7651238926423102E-6</c:v>
                </c:pt>
                <c:pt idx="23">
                  <c:v>6.8262856320187293E-6</c:v>
                </c:pt>
                <c:pt idx="24">
                  <c:v>5.3163159570803822E-6</c:v>
                </c:pt>
                <c:pt idx="25">
                  <c:v>4.140351204196038E-6</c:v>
                </c:pt>
                <c:pt idx="26">
                  <c:v>3.2245090352754696E-6</c:v>
                </c:pt>
                <c:pt idx="27">
                  <c:v>2.5112498458048935E-6</c:v>
                </c:pt>
                <c:pt idx="28">
                  <c:v>1.9557638497092567E-6</c:v>
                </c:pt>
                <c:pt idx="29">
                  <c:v>1.5231502465103196E-6</c:v>
                </c:pt>
                <c:pt idx="30">
                  <c:v>1.1862282823951977E-6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A-714C-B0AD-606388B1E04F}"/>
            </c:ext>
          </c:extLst>
        </c:ser>
        <c:ser>
          <c:idx val="1"/>
          <c:order val="1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chisq'!$C$103:$C$133</c:f>
              <c:numCache>
                <c:formatCode>General</c:formatCode>
                <c:ptCount val="31"/>
                <c:pt idx="0">
                  <c:v>1.4560440671380678E-3</c:v>
                </c:pt>
                <c:pt idx="1">
                  <c:v>1.1307618885152508E-3</c:v>
                </c:pt>
                <c:pt idx="2">
                  <c:v>8.7854094702641207E-4</c:v>
                </c:pt>
                <c:pt idx="3">
                  <c:v>6.8283483640891229E-4</c:v>
                </c:pt>
                <c:pt idx="4">
                  <c:v>5.3089182835984819E-4</c:v>
                </c:pt>
                <c:pt idx="5">
                  <c:v>4.1286811655837986E-4</c:v>
                </c:pt>
                <c:pt idx="6">
                  <c:v>3.2115403469840006E-4</c:v>
                </c:pt>
                <c:pt idx="7">
                  <c:v>2.4986009598053154E-4</c:v>
                </c:pt>
                <c:pt idx="8">
                  <c:v>1.9442365983728634E-4</c:v>
                </c:pt>
                <c:pt idx="9">
                  <c:v>1.5130708703925454E-4</c:v>
                </c:pt>
                <c:pt idx="10">
                  <c:v>1.1776556826614797E-4</c:v>
                </c:pt>
                <c:pt idx="11">
                  <c:v>9.1668196887708045E-5</c:v>
                </c:pt>
                <c:pt idx="12">
                  <c:v>7.1359849918031291E-5</c:v>
                </c:pt>
                <c:pt idx="13">
                  <c:v>5.5554423093550209E-5</c:v>
                </c:pt>
                <c:pt idx="14">
                  <c:v>4.3252206586421274E-5</c:v>
                </c:pt>
                <c:pt idx="15">
                  <c:v>3.3675880258719247E-5</c:v>
                </c:pt>
                <c:pt idx="16">
                  <c:v>2.6220891504480687E-5</c:v>
                </c:pt>
                <c:pt idx="17">
                  <c:v>2.0416956884115244E-5</c:v>
                </c:pt>
                <c:pt idx="18">
                  <c:v>1.589817631297095E-5</c:v>
                </c:pt>
                <c:pt idx="19">
                  <c:v>1.2379821506398719E-5</c:v>
                </c:pt>
                <c:pt idx="20">
                  <c:v>9.6403005560548341E-6</c:v>
                </c:pt>
                <c:pt idx="21">
                  <c:v>7.507139379071351E-6</c:v>
                </c:pt>
                <c:pt idx="22">
                  <c:v>5.8460821152991427E-6</c:v>
                </c:pt>
                <c:pt idx="23">
                  <c:v>4.5526143881325712E-6</c:v>
                </c:pt>
                <c:pt idx="24">
                  <c:v>3.5453694323163508E-6</c:v>
                </c:pt>
                <c:pt idx="25">
                  <c:v>2.7609979285534018E-6</c:v>
                </c:pt>
                <c:pt idx="26">
                  <c:v>2.1501760160674361E-6</c:v>
                </c:pt>
                <c:pt idx="27">
                  <c:v>1.6744985618781218E-6</c:v>
                </c:pt>
                <c:pt idx="28">
                  <c:v>1.3040611068147435E-6</c:v>
                </c:pt>
                <c:pt idx="29">
                  <c:v>1.0155776517775438E-6</c:v>
                </c:pt>
                <c:pt idx="30">
                  <c:v>7.9091542637665667E-7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4A-714C-B0AD-606388B1E04F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chisq'!$D$103:$D$133</c:f>
              <c:numCache>
                <c:formatCode>General</c:formatCode>
                <c:ptCount val="31"/>
                <c:pt idx="0">
                  <c:v>1.1244060583812019E-3</c:v>
                </c:pt>
                <c:pt idx="1">
                  <c:v>8.6632710992420815E-4</c:v>
                </c:pt>
                <c:pt idx="2">
                  <c:v>6.6811434160307019E-4</c:v>
                </c:pt>
                <c:pt idx="3">
                  <c:v>5.1568778948736754E-4</c:v>
                </c:pt>
                <c:pt idx="4">
                  <c:v>3.9833887721324858E-4</c:v>
                </c:pt>
                <c:pt idx="5">
                  <c:v>3.0790424090209906E-4</c:v>
                </c:pt>
                <c:pt idx="6">
                  <c:v>2.3814807927122848E-4</c:v>
                </c:pt>
                <c:pt idx="7">
                  <c:v>1.8429842035502515E-4</c:v>
                </c:pt>
                <c:pt idx="8">
                  <c:v>1.4269765079445509E-4</c:v>
                </c:pt>
                <c:pt idx="9">
                  <c:v>1.1053829410905764E-4</c:v>
                </c:pt>
                <c:pt idx="10">
                  <c:v>8.5662669274890805E-5</c:v>
                </c:pt>
                <c:pt idx="11">
                  <c:v>6.6410600558619107E-5</c:v>
                </c:pt>
                <c:pt idx="12">
                  <c:v>5.1503393731908843E-5</c:v>
                </c:pt>
                <c:pt idx="13">
                  <c:v>3.9955265650654177E-5</c:v>
                </c:pt>
                <c:pt idx="14">
                  <c:v>3.1005610717797791E-5</c:v>
                </c:pt>
                <c:pt idx="15">
                  <c:v>2.4067119545562121E-5</c:v>
                </c:pt>
                <c:pt idx="16">
                  <c:v>1.8685982886817452E-5</c:v>
                </c:pt>
                <c:pt idx="17">
                  <c:v>1.4511326332223267E-5</c:v>
                </c:pt>
                <c:pt idx="18">
                  <c:v>1.1271707374314197E-5</c:v>
                </c:pt>
                <c:pt idx="19">
                  <c:v>8.7570240095381212E-6</c:v>
                </c:pt>
                <c:pt idx="20">
                  <c:v>6.8045755998307582E-6</c:v>
                </c:pt>
                <c:pt idx="21">
                  <c:v>5.2883136894980916E-6</c:v>
                </c:pt>
                <c:pt idx="22">
                  <c:v>4.1105462340399322E-6</c:v>
                </c:pt>
                <c:pt idx="23">
                  <c:v>3.1955306776515199E-6</c:v>
                </c:pt>
                <c:pt idx="24">
                  <c:v>2.4845225722251175E-6</c:v>
                </c:pt>
                <c:pt idx="25">
                  <c:v>1.9319467753557501E-6</c:v>
                </c:pt>
                <c:pt idx="26">
                  <c:v>1.502435095376609E-6</c:v>
                </c:pt>
                <c:pt idx="27">
                  <c:v>1.1685331596734804E-6</c:v>
                </c:pt>
                <c:pt idx="28">
                  <c:v>9.0892450620345546E-7</c:v>
                </c:pt>
                <c:pt idx="29">
                  <c:v>7.0705465609606457E-7</c:v>
                </c:pt>
                <c:pt idx="30">
                  <c:v>5.5006466739896181E-7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4A-714C-B0AD-606388B1E04F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chisq'!$E$103:$E$133</c:f>
              <c:numCache>
                <c:formatCode>General</c:formatCode>
                <c:ptCount val="31"/>
                <c:pt idx="0">
                  <c:v>9.7854478353577188E-4</c:v>
                </c:pt>
                <c:pt idx="1">
                  <c:v>7.4924275737351244E-4</c:v>
                </c:pt>
                <c:pt idx="2">
                  <c:v>5.742985694364432E-4</c:v>
                </c:pt>
                <c:pt idx="3">
                  <c:v>4.4063851416498384E-4</c:v>
                </c:pt>
                <c:pt idx="4">
                  <c:v>3.383907787616655E-4</c:v>
                </c:pt>
                <c:pt idx="5">
                  <c:v>2.6008327568710063E-4</c:v>
                </c:pt>
                <c:pt idx="6">
                  <c:v>2.00048187064476E-4</c:v>
                </c:pt>
                <c:pt idx="7">
                  <c:v>1.539780807819125E-4</c:v>
                </c:pt>
                <c:pt idx="8">
                  <c:v>1.1859378817234599E-4</c:v>
                </c:pt>
                <c:pt idx="9">
                  <c:v>9.1395091467715768E-5</c:v>
                </c:pt>
                <c:pt idx="10">
                  <c:v>7.0473031938218794E-5</c:v>
                </c:pt>
                <c:pt idx="11">
                  <c:v>5.4368244534650096E-5</c:v>
                </c:pt>
                <c:pt idx="12">
                  <c:v>4.1963786182806923E-5</c:v>
                </c:pt>
                <c:pt idx="13">
                  <c:v>3.2403891551768543E-5</c:v>
                </c:pt>
                <c:pt idx="14">
                  <c:v>2.5032269224186808E-5</c:v>
                </c:pt>
                <c:pt idx="15">
                  <c:v>1.9345159694709576E-5</c:v>
                </c:pt>
                <c:pt idx="16">
                  <c:v>1.4955569124735029E-5</c:v>
                </c:pt>
                <c:pt idx="17">
                  <c:v>1.1565980324210505E-5</c:v>
                </c:pt>
                <c:pt idx="18">
                  <c:v>8.9475053073867935E-6</c:v>
                </c:pt>
                <c:pt idx="19">
                  <c:v>6.9239404002528621E-6</c:v>
                </c:pt>
                <c:pt idx="20">
                  <c:v>5.3595580048489108E-6</c:v>
                </c:pt>
                <c:pt idx="21">
                  <c:v>4.1497501760513304E-6</c:v>
                </c:pt>
                <c:pt idx="22">
                  <c:v>3.2138513491567861E-6</c:v>
                </c:pt>
                <c:pt idx="23">
                  <c:v>2.4896280815503147E-6</c:v>
                </c:pt>
                <c:pt idx="24">
                  <c:v>1.9290453464295711E-6</c:v>
                </c:pt>
                <c:pt idx="25">
                  <c:v>1.495011303534587E-6</c:v>
                </c:pt>
                <c:pt idx="26">
                  <c:v>1.1588727321007762E-6</c:v>
                </c:pt>
                <c:pt idx="27">
                  <c:v>8.9848682187676921E-7</c:v>
                </c:pt>
                <c:pt idx="28">
                  <c:v>6.9673582649664006E-7</c:v>
                </c:pt>
                <c:pt idx="29">
                  <c:v>5.40382243248736E-7</c:v>
                </c:pt>
                <c:pt idx="30">
                  <c:v>4.1918600266182119E-7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4A-714C-B0AD-606388B1E04F}"/>
            </c:ext>
          </c:extLst>
        </c:ser>
        <c:ser>
          <c:idx val="4"/>
          <c:order val="4"/>
          <c:spPr>
            <a:ln w="19050" cap="rnd">
              <a:solidFill>
                <a:srgbClr val="AD30DB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chisq'!$F$103:$F$133</c:f>
              <c:numCache>
                <c:formatCode>General</c:formatCode>
                <c:ptCount val="31"/>
                <c:pt idx="0">
                  <c:v>9.1205064143264883E-4</c:v>
                </c:pt>
                <c:pt idx="1">
                  <c:v>6.9583383478298295E-4</c:v>
                </c:pt>
                <c:pt idx="2">
                  <c:v>5.314720225690449E-4</c:v>
                </c:pt>
                <c:pt idx="3">
                  <c:v>4.0634948177652234E-4</c:v>
                </c:pt>
                <c:pt idx="4">
                  <c:v>3.1097481085906348E-4</c:v>
                </c:pt>
                <c:pt idx="5">
                  <c:v>2.3818991059669761E-4</c:v>
                </c:pt>
                <c:pt idx="6">
                  <c:v>1.8258477255344427E-4</c:v>
                </c:pt>
                <c:pt idx="7">
                  <c:v>1.4006271594212163E-4</c:v>
                </c:pt>
                <c:pt idx="8">
                  <c:v>1.0751620913532714E-4</c:v>
                </c:pt>
                <c:pt idx="9">
                  <c:v>8.2584364995629607E-5</c:v>
                </c:pt>
                <c:pt idx="10">
                  <c:v>6.3471011957929726E-5</c:v>
                </c:pt>
                <c:pt idx="11">
                  <c:v>4.8807860126904795E-5</c:v>
                </c:pt>
                <c:pt idx="12">
                  <c:v>3.7551348740625347E-5</c:v>
                </c:pt>
                <c:pt idx="13">
                  <c:v>2.890472415767892E-5</c:v>
                </c:pt>
                <c:pt idx="14">
                  <c:v>2.2259067617478512E-5</c:v>
                </c:pt>
                <c:pt idx="15">
                  <c:v>1.7148589156837905E-5</c:v>
                </c:pt>
                <c:pt idx="16">
                  <c:v>1.3216684554001467E-5</c:v>
                </c:pt>
                <c:pt idx="17">
                  <c:v>1.0190128041915077E-5</c:v>
                </c:pt>
                <c:pt idx="18">
                  <c:v>7.859425615772444E-6</c:v>
                </c:pt>
                <c:pt idx="19">
                  <c:v>6.0638407275166997E-6</c:v>
                </c:pt>
                <c:pt idx="20">
                  <c:v>4.6799688295024129E-6</c:v>
                </c:pt>
                <c:pt idx="21">
                  <c:v>3.6130109994631912E-6</c:v>
                </c:pt>
                <c:pt idx="22">
                  <c:v>2.7901028743527628E-6</c:v>
                </c:pt>
                <c:pt idx="23">
                  <c:v>2.1552104399614243E-6</c:v>
                </c:pt>
                <c:pt idx="24">
                  <c:v>1.665221553612496E-6</c:v>
                </c:pt>
                <c:pt idx="25">
                  <c:v>1.2869508628548337E-6</c:v>
                </c:pt>
                <c:pt idx="26">
                  <c:v>9.9484307442094188E-7</c:v>
                </c:pt>
                <c:pt idx="27">
                  <c:v>7.6921060231757881E-7</c:v>
                </c:pt>
                <c:pt idx="28">
                  <c:v>5.9488044162721615E-7</c:v>
                </c:pt>
                <c:pt idx="29">
                  <c:v>4.6015465317464601E-7</c:v>
                </c:pt>
                <c:pt idx="30">
                  <c:v>3.5601134738532623E-7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4A-714C-B0AD-606388B1E04F}"/>
            </c:ext>
          </c:extLst>
        </c:ser>
        <c:ser>
          <c:idx val="5"/>
          <c:order val="5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chisq'!$A$103:$A$133</c:f>
              <c:numCache>
                <c:formatCode>General</c:formatCode>
                <c:ptCount val="31"/>
                <c:pt idx="0">
                  <c:v>10.000000000000009</c:v>
                </c:pt>
                <c:pt idx="1">
                  <c:v>10.500000000000009</c:v>
                </c:pt>
                <c:pt idx="2">
                  <c:v>11.000000000000009</c:v>
                </c:pt>
                <c:pt idx="3">
                  <c:v>11.500000000000009</c:v>
                </c:pt>
                <c:pt idx="4">
                  <c:v>12.000000000000009</c:v>
                </c:pt>
                <c:pt idx="5">
                  <c:v>12.500000000000009</c:v>
                </c:pt>
                <c:pt idx="6">
                  <c:v>13.000000000000009</c:v>
                </c:pt>
                <c:pt idx="7">
                  <c:v>13.500000000000009</c:v>
                </c:pt>
                <c:pt idx="8">
                  <c:v>14.000000000000009</c:v>
                </c:pt>
                <c:pt idx="9">
                  <c:v>14.500000000000009</c:v>
                </c:pt>
                <c:pt idx="10">
                  <c:v>15.000000000000009</c:v>
                </c:pt>
                <c:pt idx="11">
                  <c:v>15.500000000000009</c:v>
                </c:pt>
                <c:pt idx="12">
                  <c:v>16.000000000000007</c:v>
                </c:pt>
                <c:pt idx="13">
                  <c:v>16.500000000000007</c:v>
                </c:pt>
                <c:pt idx="14">
                  <c:v>17.000000000000007</c:v>
                </c:pt>
                <c:pt idx="15">
                  <c:v>17.500000000000007</c:v>
                </c:pt>
                <c:pt idx="16">
                  <c:v>18.000000000000007</c:v>
                </c:pt>
                <c:pt idx="17">
                  <c:v>18.500000000000007</c:v>
                </c:pt>
                <c:pt idx="18">
                  <c:v>19.000000000000007</c:v>
                </c:pt>
                <c:pt idx="19">
                  <c:v>19.500000000000007</c:v>
                </c:pt>
                <c:pt idx="20">
                  <c:v>20.000000000000007</c:v>
                </c:pt>
                <c:pt idx="21">
                  <c:v>20.500000000000007</c:v>
                </c:pt>
                <c:pt idx="22">
                  <c:v>21.000000000000007</c:v>
                </c:pt>
                <c:pt idx="23">
                  <c:v>21.500000000000007</c:v>
                </c:pt>
                <c:pt idx="24">
                  <c:v>22.000000000000007</c:v>
                </c:pt>
                <c:pt idx="25">
                  <c:v>22.500000000000007</c:v>
                </c:pt>
                <c:pt idx="26">
                  <c:v>23.000000000000007</c:v>
                </c:pt>
                <c:pt idx="27">
                  <c:v>23.500000000000007</c:v>
                </c:pt>
                <c:pt idx="28">
                  <c:v>24.000000000000007</c:v>
                </c:pt>
                <c:pt idx="29">
                  <c:v>24.500000000000007</c:v>
                </c:pt>
                <c:pt idx="30">
                  <c:v>25.000000000000007</c:v>
                </c:pt>
              </c:numCache>
            </c:numRef>
          </c:xVal>
          <c:yVal>
            <c:numRef>
              <c:f>'m=1; converge to chisq'!$G$103:$G$133</c:f>
              <c:numCache>
                <c:formatCode>General</c:formatCode>
                <c:ptCount val="31"/>
                <c:pt idx="0">
                  <c:v>8.5003666025202989E-4</c:v>
                </c:pt>
                <c:pt idx="1">
                  <c:v>6.4605484281517135E-4</c:v>
                </c:pt>
                <c:pt idx="2">
                  <c:v>4.9157985005761926E-4</c:v>
                </c:pt>
                <c:pt idx="3">
                  <c:v>3.7442761768791296E-4</c:v>
                </c:pt>
                <c:pt idx="4">
                  <c:v>2.8546479167585365E-4</c:v>
                </c:pt>
                <c:pt idx="5">
                  <c:v>2.1782842303526994E-4</c:v>
                </c:pt>
                <c:pt idx="6">
                  <c:v>1.6635055620285822E-4</c:v>
                </c:pt>
                <c:pt idx="7">
                  <c:v>1.2713216085655633E-4</c:v>
                </c:pt>
                <c:pt idx="8">
                  <c:v>9.7226505045913884E-5</c:v>
                </c:pt>
                <c:pt idx="9">
                  <c:v>7.4403106875490404E-5</c:v>
                </c:pt>
                <c:pt idx="10">
                  <c:v>5.697125966142716E-5</c:v>
                </c:pt>
                <c:pt idx="11">
                  <c:v>4.3647762144189302E-5</c:v>
                </c:pt>
                <c:pt idx="12">
                  <c:v>3.3457556441221206E-5</c:v>
                </c:pt>
                <c:pt idx="13">
                  <c:v>2.5658934493672088E-5</c:v>
                </c:pt>
                <c:pt idx="14">
                  <c:v>1.9687134527509541E-5</c:v>
                </c:pt>
                <c:pt idx="15">
                  <c:v>1.5111734848619705E-5</c:v>
                </c:pt>
                <c:pt idx="16">
                  <c:v>1.1604420995562275E-5</c:v>
                </c:pt>
                <c:pt idx="17">
                  <c:v>8.9145668075170456E-6</c:v>
                </c:pt>
                <c:pt idx="18">
                  <c:v>6.850711634843073E-6</c:v>
                </c:pt>
                <c:pt idx="19">
                  <c:v>5.2664936100556117E-6</c:v>
                </c:pt>
                <c:pt idx="20">
                  <c:v>4.0499554780445428E-6</c:v>
                </c:pt>
                <c:pt idx="21">
                  <c:v>3.1154063142276135E-6</c:v>
                </c:pt>
                <c:pt idx="22">
                  <c:v>2.3972225728510308E-6</c:v>
                </c:pt>
                <c:pt idx="23">
                  <c:v>1.8451222900996817E-6</c:v>
                </c:pt>
                <c:pt idx="24">
                  <c:v>1.4205594857744163E-6</c:v>
                </c:pt>
                <c:pt idx="25">
                  <c:v>1.0939711911524808E-6</c:v>
                </c:pt>
                <c:pt idx="26">
                  <c:v>8.4267402248653911E-7</c:v>
                </c:pt>
                <c:pt idx="27">
                  <c:v>6.4925600080124671E-7</c:v>
                </c:pt>
                <c:pt idx="28">
                  <c:v>5.003462649168507E-7</c:v>
                </c:pt>
                <c:pt idx="29">
                  <c:v>3.8567334124176875E-7</c:v>
                </c:pt>
                <c:pt idx="30">
                  <c:v>2.9734390294685838E-7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44A-714C-B0AD-606388B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269920"/>
        <c:axId val="887426752"/>
      </c:scatterChart>
      <c:valAx>
        <c:axId val="887269920"/>
        <c:scaling>
          <c:orientation val="minMax"/>
          <c:max val="25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426752"/>
        <c:crosses val="autoZero"/>
        <c:crossBetween val="midCat"/>
        <c:majorUnit val="5"/>
      </c:valAx>
      <c:valAx>
        <c:axId val="887426752"/>
        <c:scaling>
          <c:logBase val="10"/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269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272214386459801E-2"/>
          <c:y val="2.9395467723397319E-2"/>
          <c:w val="0.95503892584654015"/>
          <c:h val="0.94765444903802609"/>
        </c:manualLayout>
      </c:layout>
      <c:scatterChart>
        <c:scatterStyle val="smoothMarker"/>
        <c:varyColors val="0"/>
        <c:ser>
          <c:idx val="0"/>
          <c:order val="0"/>
          <c:tx>
            <c:v>4</c:v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convergence'!$B$9:$B$107</c:f>
              <c:numCache>
                <c:formatCode>0.000E+00</c:formatCode>
                <c:ptCount val="99"/>
                <c:pt idx="0">
                  <c:v>3.6602422920009166</c:v>
                </c:pt>
                <c:pt idx="1">
                  <c:v>2.5774186990004324</c:v>
                </c:pt>
                <c:pt idx="2">
                  <c:v>2.0957008157747015</c:v>
                </c:pt>
                <c:pt idx="3">
                  <c:v>1.8073807403758977</c:v>
                </c:pt>
                <c:pt idx="4">
                  <c:v>1.6098454277787531</c:v>
                </c:pt>
                <c:pt idx="5">
                  <c:v>1.4634668496141876</c:v>
                </c:pt>
                <c:pt idx="6">
                  <c:v>1.3492692635396057</c:v>
                </c:pt>
                <c:pt idx="7">
                  <c:v>1.2568735457028051</c:v>
                </c:pt>
                <c:pt idx="8">
                  <c:v>1.1800599058318486</c:v>
                </c:pt>
                <c:pt idx="9">
                  <c:v>1.1148433282656767</c:v>
                </c:pt>
                <c:pt idx="10">
                  <c:v>1.0092521243086974</c:v>
                </c:pt>
                <c:pt idx="11">
                  <c:v>0.92662055377463981</c:v>
                </c:pt>
                <c:pt idx="12">
                  <c:v>0.85956911679708048</c:v>
                </c:pt>
                <c:pt idx="13">
                  <c:v>0.80367153380037715</c:v>
                </c:pt>
                <c:pt idx="14">
                  <c:v>0.75608927896712974</c:v>
                </c:pt>
                <c:pt idx="15">
                  <c:v>0.71490637995155593</c:v>
                </c:pt>
                <c:pt idx="16">
                  <c:v>0.67877607108972871</c:v>
                </c:pt>
                <c:pt idx="17">
                  <c:v>0.64672000912216343</c:v>
                </c:pt>
                <c:pt idx="18">
                  <c:v>0.61800783309558383</c:v>
                </c:pt>
                <c:pt idx="19">
                  <c:v>0.59208163097980415</c:v>
                </c:pt>
                <c:pt idx="20">
                  <c:v>0.55749062313253905</c:v>
                </c:pt>
                <c:pt idx="21">
                  <c:v>0.52710095155089065</c:v>
                </c:pt>
                <c:pt idx="22">
                  <c:v>0.50010529463745279</c:v>
                </c:pt>
                <c:pt idx="23">
                  <c:v>0.47590033238023743</c:v>
                </c:pt>
                <c:pt idx="24">
                  <c:v>0.45402470611979179</c:v>
                </c:pt>
                <c:pt idx="25">
                  <c:v>0.43411861243277339</c:v>
                </c:pt>
                <c:pt idx="26">
                  <c:v>0.41589663989241249</c:v>
                </c:pt>
                <c:pt idx="27">
                  <c:v>0.39912900332042628</c:v>
                </c:pt>
                <c:pt idx="28">
                  <c:v>0.38362826784074888</c:v>
                </c:pt>
                <c:pt idx="29">
                  <c:v>0.36923975866034026</c:v>
                </c:pt>
                <c:pt idx="30">
                  <c:v>0.35156531966897842</c:v>
                </c:pt>
                <c:pt idx="31">
                  <c:v>0.33539013085783348</c:v>
                </c:pt>
                <c:pt idx="32">
                  <c:v>0.32051178242406525</c:v>
                </c:pt>
                <c:pt idx="33">
                  <c:v>0.30676496340124759</c:v>
                </c:pt>
                <c:pt idx="34">
                  <c:v>0.2940130832286415</c:v>
                </c:pt>
                <c:pt idx="35">
                  <c:v>0.28214210300503278</c:v>
                </c:pt>
                <c:pt idx="36">
                  <c:v>0.2710559181026943</c:v>
                </c:pt>
                <c:pt idx="37">
                  <c:v>0.26067285041779026</c:v>
                </c:pt>
                <c:pt idx="38">
                  <c:v>0.25092294771207035</c:v>
                </c:pt>
                <c:pt idx="39">
                  <c:v>0.24174587895152219</c:v>
                </c:pt>
                <c:pt idx="40">
                  <c:v>0.22098177047822534</c:v>
                </c:pt>
                <c:pt idx="41">
                  <c:v>0.20283173644486768</c:v>
                </c:pt>
                <c:pt idx="42">
                  <c:v>0.18681366885368564</c:v>
                </c:pt>
                <c:pt idx="43">
                  <c:v>0.17256399379758094</c:v>
                </c:pt>
                <c:pt idx="44">
                  <c:v>0.15980212798703211</c:v>
                </c:pt>
                <c:pt idx="45">
                  <c:v>0.14830723077328539</c:v>
                </c:pt>
                <c:pt idx="46">
                  <c:v>0.13790250726972816</c:v>
                </c:pt>
                <c:pt idx="47">
                  <c:v>0.12844431565347364</c:v>
                </c:pt>
                <c:pt idx="48">
                  <c:v>0.11981442577588233</c:v>
                </c:pt>
                <c:pt idx="49">
                  <c:v>0.1119144007544836</c:v>
                </c:pt>
                <c:pt idx="50">
                  <c:v>0.10466144279877374</c:v>
                </c:pt>
                <c:pt idx="51">
                  <c:v>9.7985270237863992E-2</c:v>
                </c:pt>
                <c:pt idx="52">
                  <c:v>9.1825734475884616E-2</c:v>
                </c:pt>
                <c:pt idx="53">
                  <c:v>8.6130976876322124E-2</c:v>
                </c:pt>
                <c:pt idx="54">
                  <c:v>8.0855985676011946E-2</c:v>
                </c:pt>
                <c:pt idx="55">
                  <c:v>7.5961453408739305E-2</c:v>
                </c:pt>
                <c:pt idx="56">
                  <c:v>7.1412862949836939E-2</c:v>
                </c:pt>
                <c:pt idx="57">
                  <c:v>6.7179749519917009E-2</c:v>
                </c:pt>
                <c:pt idx="58">
                  <c:v>6.3235099570685807E-2</c:v>
                </c:pt>
                <c:pt idx="59">
                  <c:v>5.9554857210224625E-2</c:v>
                </c:pt>
                <c:pt idx="60">
                  <c:v>5.6117515891600814E-2</c:v>
                </c:pt>
                <c:pt idx="61">
                  <c:v>5.2903778280409819E-2</c:v>
                </c:pt>
                <c:pt idx="62">
                  <c:v>4.9896271073973521E-2</c:v>
                </c:pt>
                <c:pt idx="63">
                  <c:v>4.7079304440416594E-2</c:v>
                </c:pt>
                <c:pt idx="64">
                  <c:v>4.4438667940615184E-2</c:v>
                </c:pt>
                <c:pt idx="65">
                  <c:v>4.1961456474781264E-2</c:v>
                </c:pt>
                <c:pt idx="66">
                  <c:v>3.9635921090490467E-2</c:v>
                </c:pt>
                <c:pt idx="67">
                  <c:v>3.7451340495994592E-2</c:v>
                </c:pt>
                <c:pt idx="68">
                  <c:v>3.5397909911645736E-2</c:v>
                </c:pt>
                <c:pt idx="69">
                  <c:v>3.3466644514807527E-2</c:v>
                </c:pt>
                <c:pt idx="70">
                  <c:v>2.9938274996552137E-2</c:v>
                </c:pt>
                <c:pt idx="71">
                  <c:v>2.6807802633055332E-2</c:v>
                </c:pt>
                <c:pt idx="72">
                  <c:v>2.4025493523827122E-2</c:v>
                </c:pt>
                <c:pt idx="73">
                  <c:v>2.154877114834404E-2</c:v>
                </c:pt>
                <c:pt idx="74">
                  <c:v>1.934100028342978E-2</c:v>
                </c:pt>
                <c:pt idx="75">
                  <c:v>1.7370514923268385E-2</c:v>
                </c:pt>
                <c:pt idx="76">
                  <c:v>1.560983351376821E-2</c:v>
                </c:pt>
                <c:pt idx="77">
                  <c:v>1.4035019679607755E-2</c:v>
                </c:pt>
                <c:pt idx="78">
                  <c:v>1.2625157183233489E-2</c:v>
                </c:pt>
                <c:pt idx="79">
                  <c:v>1.1361915465035493E-2</c:v>
                </c:pt>
                <c:pt idx="80">
                  <c:v>1.0229187670151423E-2</c:v>
                </c:pt>
                <c:pt idx="81">
                  <c:v>9.212787173904155E-3</c:v>
                </c:pt>
                <c:pt idx="82">
                  <c:v>8.3001916876295767E-3</c:v>
                </c:pt>
                <c:pt idx="83">
                  <c:v>7.4803263457643519E-3</c:v>
                </c:pt>
                <c:pt idx="84">
                  <c:v>6.7433789444957285E-3</c:v>
                </c:pt>
                <c:pt idx="85">
                  <c:v>5.7746492828247044E-3</c:v>
                </c:pt>
                <c:pt idx="86">
                  <c:v>4.9476950086358423E-3</c:v>
                </c:pt>
                <c:pt idx="87">
                  <c:v>4.241152739633742E-3</c:v>
                </c:pt>
                <c:pt idx="88">
                  <c:v>3.6370243650564508E-3</c:v>
                </c:pt>
                <c:pt idx="89">
                  <c:v>3.1201118374231192E-3</c:v>
                </c:pt>
                <c:pt idx="90">
                  <c:v>2.6775553661902984E-3</c:v>
                </c:pt>
                <c:pt idx="91">
                  <c:v>2.298454049806371E-3</c:v>
                </c:pt>
                <c:pt idx="92">
                  <c:v>1.9735527260611144E-3</c:v>
                </c:pt>
                <c:pt idx="93">
                  <c:v>1.6949823713719892E-3</c:v>
                </c:pt>
                <c:pt idx="94">
                  <c:v>1.4560440671380678E-3</c:v>
                </c:pt>
                <c:pt idx="95">
                  <c:v>1.1307618885152508E-3</c:v>
                </c:pt>
                <c:pt idx="96">
                  <c:v>8.7854094702641196E-4</c:v>
                </c:pt>
                <c:pt idx="97">
                  <c:v>6.8283483640891229E-4</c:v>
                </c:pt>
                <c:pt idx="98">
                  <c:v>5.3089182835984829E-4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FF-1D43-A1C5-83779375084A}"/>
            </c:ext>
          </c:extLst>
        </c:ser>
        <c:ser>
          <c:idx val="1"/>
          <c:order val="1"/>
          <c:tx>
            <c:v>8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convergence'!$C$9:$C$107</c:f>
              <c:numCache>
                <c:formatCode>0.000E+00</c:formatCode>
                <c:ptCount val="99"/>
                <c:pt idx="0">
                  <c:v>3.8320811727905184</c:v>
                </c:pt>
                <c:pt idx="1">
                  <c:v>2.6971386930998267</c:v>
                </c:pt>
                <c:pt idx="2">
                  <c:v>2.1920032330298223</c:v>
                </c:pt>
                <c:pt idx="3">
                  <c:v>1.8895366740619219</c:v>
                </c:pt>
                <c:pt idx="4">
                  <c:v>1.6822238487527961</c:v>
                </c:pt>
                <c:pt idx="5">
                  <c:v>1.5285392401425995</c:v>
                </c:pt>
                <c:pt idx="6">
                  <c:v>1.408596452071027</c:v>
                </c:pt>
                <c:pt idx="7">
                  <c:v>1.3115171453904335</c:v>
                </c:pt>
                <c:pt idx="8">
                  <c:v>1.2307816995312135</c:v>
                </c:pt>
                <c:pt idx="9">
                  <c:v>1.1622125659425686</c:v>
                </c:pt>
                <c:pt idx="10">
                  <c:v>1.0511420180716939</c:v>
                </c:pt>
                <c:pt idx="11">
                  <c:v>0.96417153850891357</c:v>
                </c:pt>
                <c:pt idx="12">
                  <c:v>0.89356158848045364</c:v>
                </c:pt>
                <c:pt idx="13">
                  <c:v>0.83466891601216087</c:v>
                </c:pt>
                <c:pt idx="14">
                  <c:v>0.78451519035039152</c:v>
                </c:pt>
                <c:pt idx="15">
                  <c:v>0.74108961767938641</c:v>
                </c:pt>
                <c:pt idx="16">
                  <c:v>0.70297845579533869</c:v>
                </c:pt>
                <c:pt idx="17">
                  <c:v>0.66915446677264567</c:v>
                </c:pt>
                <c:pt idx="18">
                  <c:v>0.63885060587985976</c:v>
                </c:pt>
                <c:pt idx="19">
                  <c:v>0.61148079702479141</c:v>
                </c:pt>
                <c:pt idx="20">
                  <c:v>0.57495504480573478</c:v>
                </c:pt>
                <c:pt idx="21">
                  <c:v>0.54285855295665375</c:v>
                </c:pt>
                <c:pt idx="22">
                  <c:v>0.51434245736812778</c:v>
                </c:pt>
                <c:pt idx="23">
                  <c:v>0.48877214244711659</c:v>
                </c:pt>
                <c:pt idx="24">
                  <c:v>0.46566212202820095</c:v>
                </c:pt>
                <c:pt idx="25">
                  <c:v>0.44463362024165248</c:v>
                </c:pt>
                <c:pt idx="26">
                  <c:v>0.42538604972387145</c:v>
                </c:pt>
                <c:pt idx="27">
                  <c:v>0.40767730362179455</c:v>
                </c:pt>
                <c:pt idx="28">
                  <c:v>0.39130981040731971</c:v>
                </c:pt>
                <c:pt idx="29">
                  <c:v>0.37612045828706508</c:v>
                </c:pt>
                <c:pt idx="30">
                  <c:v>0.35746865681717993</c:v>
                </c:pt>
                <c:pt idx="31">
                  <c:v>0.34040684320551562</c:v>
                </c:pt>
                <c:pt idx="32">
                  <c:v>0.32472122950453508</c:v>
                </c:pt>
                <c:pt idx="33">
                  <c:v>0.31023710323991888</c:v>
                </c:pt>
                <c:pt idx="34">
                  <c:v>0.29681001482830038</c:v>
                </c:pt>
                <c:pt idx="35">
                  <c:v>0.28431928737231232</c:v>
                </c:pt>
                <c:pt idx="36">
                  <c:v>0.27266315728131674</c:v>
                </c:pt>
                <c:pt idx="37">
                  <c:v>0.26175508161876121</c:v>
                </c:pt>
                <c:pt idx="38">
                  <c:v>0.25152089425005036</c:v>
                </c:pt>
                <c:pt idx="39">
                  <c:v>0.24189658892573865</c:v>
                </c:pt>
                <c:pt idx="40">
                  <c:v>0.22015622386819661</c:v>
                </c:pt>
                <c:pt idx="41">
                  <c:v>0.20120119907811224</c:v>
                </c:pt>
                <c:pt idx="42">
                  <c:v>0.18451840905815134</c:v>
                </c:pt>
                <c:pt idx="43">
                  <c:v>0.1697203282446085</c:v>
                </c:pt>
                <c:pt idx="44">
                  <c:v>0.15650746931080356</c:v>
                </c:pt>
                <c:pt idx="45">
                  <c:v>0.14464380587513878</c:v>
                </c:pt>
                <c:pt idx="46">
                  <c:v>0.13394016233175751</c:v>
                </c:pt>
                <c:pt idx="47">
                  <c:v>0.12424267599039727</c:v>
                </c:pt>
                <c:pt idx="48">
                  <c:v>0.11542458874902441</c:v>
                </c:pt>
                <c:pt idx="49">
                  <c:v>0.10738028345365579</c:v>
                </c:pt>
                <c:pt idx="50">
                  <c:v>0.10002086960764325</c:v>
                </c:pt>
                <c:pt idx="51">
                  <c:v>9.3270861085263709E-2</c:v>
                </c:pt>
                <c:pt idx="52">
                  <c:v>8.7065638041129281E-2</c:v>
                </c:pt>
                <c:pt idx="53">
                  <c:v>8.1349481535747323E-2</c:v>
                </c:pt>
                <c:pt idx="54">
                  <c:v>7.6074032854861987E-2</c:v>
                </c:pt>
                <c:pt idx="55">
                  <c:v>7.119707215626539E-2</c:v>
                </c:pt>
                <c:pt idx="56">
                  <c:v>6.668154028184986E-2</c:v>
                </c:pt>
                <c:pt idx="57">
                  <c:v>6.2494747904139163E-2</c:v>
                </c:pt>
                <c:pt idx="58">
                  <c:v>5.8607730549466504E-2</c:v>
                </c:pt>
                <c:pt idx="59">
                  <c:v>5.4994718344699059E-2</c:v>
                </c:pt>
                <c:pt idx="60">
                  <c:v>5.1632696819040938E-2</c:v>
                </c:pt>
                <c:pt idx="61">
                  <c:v>4.8501040594528699E-2</c:v>
                </c:pt>
                <c:pt idx="62">
                  <c:v>4.5581205888923122E-2</c:v>
                </c:pt>
                <c:pt idx="63">
                  <c:v>4.2856470826929609E-2</c:v>
                </c:pt>
                <c:pt idx="64">
                  <c:v>4.0311714885858267E-2</c:v>
                </c:pt>
                <c:pt idx="65">
                  <c:v>3.7933230585312061E-2</c:v>
                </c:pt>
                <c:pt idx="66">
                  <c:v>3.5708561907211861E-2</c:v>
                </c:pt>
                <c:pt idx="67">
                  <c:v>3.3626365003736017E-2</c:v>
                </c:pt>
                <c:pt idx="68">
                  <c:v>3.1676287590647605E-2</c:v>
                </c:pt>
                <c:pt idx="69">
                  <c:v>2.9848864086674334E-2</c:v>
                </c:pt>
                <c:pt idx="70">
                  <c:v>2.6528012179097196E-2</c:v>
                </c:pt>
                <c:pt idx="71">
                  <c:v>2.3602611330957961E-2</c:v>
                </c:pt>
                <c:pt idx="72">
                  <c:v>2.1020838341343842E-2</c:v>
                </c:pt>
                <c:pt idx="73">
                  <c:v>1.8738569175646678E-2</c:v>
                </c:pt>
                <c:pt idx="74">
                  <c:v>1.6718053425130001E-2</c:v>
                </c:pt>
                <c:pt idx="75">
                  <c:v>1.4926854602743464E-2</c:v>
                </c:pt>
                <c:pt idx="76">
                  <c:v>1.3336994892458164E-2</c:v>
                </c:pt>
                <c:pt idx="77">
                  <c:v>1.1924258964210923E-2</c:v>
                </c:pt>
                <c:pt idx="78">
                  <c:v>1.066762285155066E-2</c:v>
                </c:pt>
                <c:pt idx="79">
                  <c:v>9.5487821097222682E-3</c:v>
                </c:pt>
                <c:pt idx="80">
                  <c:v>8.551759486728849E-3</c:v>
                </c:pt>
                <c:pt idx="81">
                  <c:v>7.6625767950128515E-3</c:v>
                </c:pt>
                <c:pt idx="82">
                  <c:v>6.8689790089979472E-3</c:v>
                </c:pt>
                <c:pt idx="83">
                  <c:v>6.1602011407712719E-3</c:v>
                </c:pt>
                <c:pt idx="84">
                  <c:v>5.5267703785109252E-3</c:v>
                </c:pt>
                <c:pt idx="85">
                  <c:v>4.699907344721377E-3</c:v>
                </c:pt>
                <c:pt idx="86">
                  <c:v>3.9998408446990635E-3</c:v>
                </c:pt>
                <c:pt idx="87">
                  <c:v>3.4064606513853476E-3</c:v>
                </c:pt>
                <c:pt idx="88">
                  <c:v>2.9029943409005863E-3</c:v>
                </c:pt>
                <c:pt idx="89">
                  <c:v>2.4754192913375131E-3</c:v>
                </c:pt>
                <c:pt idx="90">
                  <c:v>2.1119862873787217E-3</c:v>
                </c:pt>
                <c:pt idx="91">
                  <c:v>1.8028316094490684E-3</c:v>
                </c:pt>
                <c:pt idx="92">
                  <c:v>1.5396597540324555E-3</c:v>
                </c:pt>
                <c:pt idx="93">
                  <c:v>1.3154828792006799E-3</c:v>
                </c:pt>
                <c:pt idx="94">
                  <c:v>1.1244060583812019E-3</c:v>
                </c:pt>
                <c:pt idx="95">
                  <c:v>8.6632710992420826E-4</c:v>
                </c:pt>
                <c:pt idx="96">
                  <c:v>6.6811434160307019E-4</c:v>
                </c:pt>
                <c:pt idx="97">
                  <c:v>5.1568778948736754E-4</c:v>
                </c:pt>
                <c:pt idx="98">
                  <c:v>3.9833887721324853E-4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FF-1D43-A1C5-83779375084A}"/>
            </c:ext>
          </c:extLst>
        </c:ser>
        <c:ser>
          <c:idx val="2"/>
          <c:order val="2"/>
          <c:tx>
            <c:v>16</c:v>
          </c:tx>
          <c:spPr>
            <a:ln w="9525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convergence'!$D$9:$D$107</c:f>
              <c:numCache>
                <c:formatCode>0.000E+00</c:formatCode>
                <c:ptCount val="99"/>
                <c:pt idx="0">
                  <c:v>3.904613611325686</c:v>
                </c:pt>
                <c:pt idx="1">
                  <c:v>2.7476661533428213</c:v>
                </c:pt>
                <c:pt idx="2">
                  <c:v>2.2326426889682405</c:v>
                </c:pt>
                <c:pt idx="3">
                  <c:v>1.9242023375936199</c:v>
                </c:pt>
                <c:pt idx="4">
                  <c:v>1.71276036826433</c:v>
                </c:pt>
                <c:pt idx="5">
                  <c:v>1.5559901662999835</c:v>
                </c:pt>
                <c:pt idx="6">
                  <c:v>1.4336208576293532</c:v>
                </c:pt>
                <c:pt idx="7">
                  <c:v>1.3345633286833514</c:v>
                </c:pt>
                <c:pt idx="8">
                  <c:v>1.2521713635502252</c:v>
                </c:pt>
                <c:pt idx="9">
                  <c:v>1.1821861194703478</c:v>
                </c:pt>
                <c:pt idx="10">
                  <c:v>1.0688010600342892</c:v>
                </c:pt>
                <c:pt idx="11">
                  <c:v>0.97999778016007144</c:v>
                </c:pt>
                <c:pt idx="12">
                  <c:v>0.90788469984222753</c:v>
                </c:pt>
                <c:pt idx="13">
                  <c:v>0.84772693545813693</c:v>
                </c:pt>
                <c:pt idx="14">
                  <c:v>0.7964871097992634</c:v>
                </c:pt>
                <c:pt idx="15">
                  <c:v>0.75211437840073792</c:v>
                </c:pt>
                <c:pt idx="16">
                  <c:v>0.71316670740443755</c:v>
                </c:pt>
                <c:pt idx="17">
                  <c:v>0.67859620360730333</c:v>
                </c:pt>
                <c:pt idx="18">
                  <c:v>0.64762032417279269</c:v>
                </c:pt>
                <c:pt idx="19">
                  <c:v>0.61964109331377104</c:v>
                </c:pt>
                <c:pt idx="20">
                  <c:v>0.58229872472834077</c:v>
                </c:pt>
                <c:pt idx="21">
                  <c:v>0.54948198207662047</c:v>
                </c:pt>
                <c:pt idx="22">
                  <c:v>0.52032444332743477</c:v>
                </c:pt>
                <c:pt idx="23">
                  <c:v>0.49417826402220311</c:v>
                </c:pt>
                <c:pt idx="24">
                  <c:v>0.47054775772058977</c:v>
                </c:pt>
                <c:pt idx="25">
                  <c:v>0.44904612654951376</c:v>
                </c:pt>
                <c:pt idx="26">
                  <c:v>0.42936636551312629</c:v>
                </c:pt>
                <c:pt idx="27">
                  <c:v>0.41126115643313726</c:v>
                </c:pt>
                <c:pt idx="28">
                  <c:v>0.394528640016585</c:v>
                </c:pt>
                <c:pt idx="29">
                  <c:v>0.37900213518766873</c:v>
                </c:pt>
                <c:pt idx="30">
                  <c:v>0.35993902872130423</c:v>
                </c:pt>
                <c:pt idx="31">
                  <c:v>0.3425042681822934</c:v>
                </c:pt>
                <c:pt idx="32">
                  <c:v>0.32647925011647355</c:v>
                </c:pt>
                <c:pt idx="33">
                  <c:v>0.31168528256539135</c:v>
                </c:pt>
                <c:pt idx="34">
                  <c:v>0.29797458896761519</c:v>
                </c:pt>
                <c:pt idx="35">
                  <c:v>0.28522368205730692</c:v>
                </c:pt>
                <c:pt idx="36">
                  <c:v>0.27332840217037918</c:v>
                </c:pt>
                <c:pt idx="37">
                  <c:v>0.26220014640531608</c:v>
                </c:pt>
                <c:pt idx="38">
                  <c:v>0.25176296421355177</c:v>
                </c:pt>
                <c:pt idx="39">
                  <c:v>0.24195129300285406</c:v>
                </c:pt>
                <c:pt idx="40">
                  <c:v>0.21980231434311787</c:v>
                </c:pt>
                <c:pt idx="41">
                  <c:v>0.20051082898594239</c:v>
                </c:pt>
                <c:pt idx="42">
                  <c:v>0.18355060803149467</c:v>
                </c:pt>
                <c:pt idx="43">
                  <c:v>0.16852398881716238</c:v>
                </c:pt>
                <c:pt idx="44">
                  <c:v>0.15512348695833447</c:v>
                </c:pt>
                <c:pt idx="45">
                  <c:v>0.14310665583995008</c:v>
                </c:pt>
                <c:pt idx="46">
                  <c:v>0.13227908932750096</c:v>
                </c:pt>
                <c:pt idx="47">
                  <c:v>0.12248261032210198</c:v>
                </c:pt>
                <c:pt idx="48">
                  <c:v>0.11358686434262495</c:v>
                </c:pt>
                <c:pt idx="49">
                  <c:v>0.10548320936907679</c:v>
                </c:pt>
                <c:pt idx="50">
                  <c:v>9.8080191118951832E-2</c:v>
                </c:pt>
                <c:pt idx="51">
                  <c:v>9.1300136115232189E-2</c:v>
                </c:pt>
                <c:pt idx="52">
                  <c:v>8.5076547733242774E-2</c:v>
                </c:pt>
                <c:pt idx="53">
                  <c:v>7.935208888147928E-2</c:v>
                </c:pt>
                <c:pt idx="54">
                  <c:v>7.4076999850468575E-2</c:v>
                </c:pt>
                <c:pt idx="55">
                  <c:v>6.9207843484017761E-2</c:v>
                </c:pt>
                <c:pt idx="56">
                  <c:v>6.4706499697494799E-2</c:v>
                </c:pt>
                <c:pt idx="57">
                  <c:v>6.0539352167376485E-2</c:v>
                </c:pt>
                <c:pt idx="58">
                  <c:v>5.6676624723291921E-2</c:v>
                </c:pt>
                <c:pt idx="59">
                  <c:v>5.3091835520347394E-2</c:v>
                </c:pt>
                <c:pt idx="60">
                  <c:v>4.9761344731514695E-2</c:v>
                </c:pt>
                <c:pt idx="61">
                  <c:v>4.6663977133639324E-2</c:v>
                </c:pt>
                <c:pt idx="62">
                  <c:v>4.3780705149607121E-2</c:v>
                </c:pt>
                <c:pt idx="63">
                  <c:v>4.1094381056489888E-2</c:v>
                </c:pt>
                <c:pt idx="64">
                  <c:v>3.8589509457195623E-2</c:v>
                </c:pt>
                <c:pt idx="65">
                  <c:v>3.6252052941132033E-2</c:v>
                </c:pt>
                <c:pt idx="66">
                  <c:v>3.4069265270843252E-2</c:v>
                </c:pt>
                <c:pt idx="67">
                  <c:v>3.202954753017502E-2</c:v>
                </c:pt>
                <c:pt idx="68">
                  <c:v>3.0122323531088319E-2</c:v>
                </c:pt>
                <c:pt idx="69">
                  <c:v>2.8337931456738984E-2</c:v>
                </c:pt>
                <c:pt idx="70">
                  <c:v>2.5103011766085186E-2</c:v>
                </c:pt>
                <c:pt idx="71">
                  <c:v>2.2262465828835308E-2</c:v>
                </c:pt>
                <c:pt idx="72">
                  <c:v>1.9763625429897947E-2</c:v>
                </c:pt>
                <c:pt idx="73">
                  <c:v>1.75617437385025E-2</c:v>
                </c:pt>
                <c:pt idx="74">
                  <c:v>1.5618624208470206E-2</c:v>
                </c:pt>
                <c:pt idx="75">
                  <c:v>1.3901524531155975E-2</c:v>
                </c:pt>
                <c:pt idx="76">
                  <c:v>1.2382272257750047E-2</c:v>
                </c:pt>
                <c:pt idx="77">
                  <c:v>1.1036545184948636E-2</c:v>
                </c:pt>
                <c:pt idx="78">
                  <c:v>9.8432813355236615E-3</c:v>
                </c:pt>
                <c:pt idx="79">
                  <c:v>8.7841918471952794E-3</c:v>
                </c:pt>
                <c:pt idx="80">
                  <c:v>7.843356294122807E-3</c:v>
                </c:pt>
                <c:pt idx="81">
                  <c:v>7.0068845693884094E-3</c:v>
                </c:pt>
                <c:pt idx="82">
                  <c:v>6.2626329088162347E-3</c:v>
                </c:pt>
                <c:pt idx="83">
                  <c:v>5.5999642521724607E-3</c:v>
                </c:pt>
                <c:pt idx="84">
                  <c:v>5.0095451394690576E-3</c:v>
                </c:pt>
                <c:pt idx="85">
                  <c:v>4.241713417259786E-3</c:v>
                </c:pt>
                <c:pt idx="86">
                  <c:v>3.594547627161672E-3</c:v>
                </c:pt>
                <c:pt idx="87">
                  <c:v>3.048446881979406E-3</c:v>
                </c:pt>
                <c:pt idx="88">
                  <c:v>2.5871359554348271E-3</c:v>
                </c:pt>
                <c:pt idx="89">
                  <c:v>2.1970684316075062E-3</c:v>
                </c:pt>
                <c:pt idx="90">
                  <c:v>1.8669447093504518E-3</c:v>
                </c:pt>
                <c:pt idx="91">
                  <c:v>1.5873208697618085E-3</c:v>
                </c:pt>
                <c:pt idx="92">
                  <c:v>1.350289898916415E-3</c:v>
                </c:pt>
                <c:pt idx="93">
                  <c:v>1.1492208678765179E-3</c:v>
                </c:pt>
                <c:pt idx="94">
                  <c:v>9.7854478353577188E-4</c:v>
                </c:pt>
                <c:pt idx="95">
                  <c:v>7.4924275737351244E-4</c:v>
                </c:pt>
                <c:pt idx="96">
                  <c:v>5.7429856943644309E-4</c:v>
                </c:pt>
                <c:pt idx="97">
                  <c:v>4.4063851416498384E-4</c:v>
                </c:pt>
                <c:pt idx="98">
                  <c:v>3.383907787616655E-4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FF-1D43-A1C5-83779375084A}"/>
            </c:ext>
          </c:extLst>
        </c:ser>
        <c:ser>
          <c:idx val="3"/>
          <c:order val="3"/>
          <c:tx>
            <c:v>32</c:v>
          </c:tx>
          <c:spPr>
            <a:ln w="952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convergence'!$E$9:$E$107</c:f>
              <c:numCache>
                <c:formatCode>0.000E+00</c:formatCode>
                <c:ptCount val="99"/>
                <c:pt idx="0">
                  <c:v>3.9379649650634336</c:v>
                </c:pt>
                <c:pt idx="1">
                  <c:v>2.7708971037137529</c:v>
                </c:pt>
                <c:pt idx="2">
                  <c:v>2.2513256313002485</c:v>
                </c:pt>
                <c:pt idx="3">
                  <c:v>1.940137420646239</c:v>
                </c:pt>
                <c:pt idx="4">
                  <c:v>1.7267959787109513</c:v>
                </c:pt>
                <c:pt idx="5">
                  <c:v>1.5686062698096868</c:v>
                </c:pt>
                <c:pt idx="6">
                  <c:v>1.4451205965864604</c:v>
                </c:pt>
                <c:pt idx="7">
                  <c:v>1.345152907220807</c:v>
                </c:pt>
                <c:pt idx="8">
                  <c:v>1.2619987614967778</c:v>
                </c:pt>
                <c:pt idx="9">
                  <c:v>1.1913619266423401</c:v>
                </c:pt>
                <c:pt idx="10">
                  <c:v>1.0769118481901088</c:v>
                </c:pt>
                <c:pt idx="11">
                  <c:v>0.9872651661654156</c:v>
                </c:pt>
                <c:pt idx="12">
                  <c:v>0.91446036477066561</c:v>
                </c:pt>
                <c:pt idx="13">
                  <c:v>0.85372040971810437</c:v>
                </c:pt>
                <c:pt idx="14">
                  <c:v>0.80198076102430016</c:v>
                </c:pt>
                <c:pt idx="15">
                  <c:v>0.75717214904131014</c:v>
                </c:pt>
                <c:pt idx="16">
                  <c:v>0.71783952374399529</c:v>
                </c:pt>
                <c:pt idx="17">
                  <c:v>0.68292548853227786</c:v>
                </c:pt>
                <c:pt idx="18">
                  <c:v>0.65164036957606719</c:v>
                </c:pt>
                <c:pt idx="19">
                  <c:v>0.62338071549252771</c:v>
                </c:pt>
                <c:pt idx="20">
                  <c:v>0.58566260729897857</c:v>
                </c:pt>
                <c:pt idx="21">
                  <c:v>0.55251449400574615</c:v>
                </c:pt>
                <c:pt idx="22">
                  <c:v>0.52306187265199156</c:v>
                </c:pt>
                <c:pt idx="23">
                  <c:v>0.4966508097237522</c:v>
                </c:pt>
                <c:pt idx="24">
                  <c:v>0.47278092331361893</c:v>
                </c:pt>
                <c:pt idx="25">
                  <c:v>0.45106172246029597</c:v>
                </c:pt>
                <c:pt idx="26">
                  <c:v>0.43118324741121555</c:v>
                </c:pt>
                <c:pt idx="27">
                  <c:v>0.41289578040884117</c:v>
                </c:pt>
                <c:pt idx="28">
                  <c:v>0.3959954876577817</c:v>
                </c:pt>
                <c:pt idx="29">
                  <c:v>0.38031404428966159</c:v>
                </c:pt>
                <c:pt idx="30">
                  <c:v>0.36106196383259481</c:v>
                </c:pt>
                <c:pt idx="31">
                  <c:v>0.34345589812227301</c:v>
                </c:pt>
                <c:pt idx="32">
                  <c:v>0.32727502530816821</c:v>
                </c:pt>
                <c:pt idx="33">
                  <c:v>0.31233881997336799</c:v>
                </c:pt>
                <c:pt idx="34">
                  <c:v>0.298497972567562</c:v>
                </c:pt>
                <c:pt idx="35">
                  <c:v>0.28562770075137101</c:v>
                </c:pt>
                <c:pt idx="36">
                  <c:v>0.27362274060297659</c:v>
                </c:pt>
                <c:pt idx="37">
                  <c:v>0.26239353978392643</c:v>
                </c:pt>
                <c:pt idx="38">
                  <c:v>0.25186332524837107</c:v>
                </c:pt>
                <c:pt idx="39">
                  <c:v>0.24196581698470807</c:v>
                </c:pt>
                <c:pt idx="40">
                  <c:v>0.21962977179845483</c:v>
                </c:pt>
                <c:pt idx="41">
                  <c:v>0.20018442174781445</c:v>
                </c:pt>
                <c:pt idx="42">
                  <c:v>0.18309748732625131</c:v>
                </c:pt>
                <c:pt idx="43">
                  <c:v>0.16796663207436602</c:v>
                </c:pt>
                <c:pt idx="44">
                  <c:v>0.15448068468710999</c:v>
                </c:pt>
                <c:pt idx="45">
                  <c:v>0.1423942389304336</c:v>
                </c:pt>
                <c:pt idx="46">
                  <c:v>0.13151047789412521</c:v>
                </c:pt>
                <c:pt idx="47">
                  <c:v>0.12166923639676459</c:v>
                </c:pt>
                <c:pt idx="48">
                  <c:v>0.1127385032063755</c:v>
                </c:pt>
                <c:pt idx="49">
                  <c:v>0.10460824329305572</c:v>
                </c:pt>
                <c:pt idx="50">
                  <c:v>9.7185822149135709E-2</c:v>
                </c:pt>
                <c:pt idx="51">
                  <c:v>9.0392559791562563E-2</c:v>
                </c:pt>
                <c:pt idx="52">
                  <c:v>8.4161096405936692E-2</c:v>
                </c:pt>
                <c:pt idx="53">
                  <c:v>7.843335104490809E-2</c:v>
                </c:pt>
                <c:pt idx="54">
                  <c:v>7.3158920327539956E-2</c:v>
                </c:pt>
                <c:pt idx="55">
                  <c:v>6.829380815083376E-2</c:v>
                </c:pt>
                <c:pt idx="56">
                  <c:v>6.379940760190829E-2</c:v>
                </c:pt>
                <c:pt idx="57">
                  <c:v>5.9641677274672587E-2</c:v>
                </c:pt>
                <c:pt idx="58">
                  <c:v>5.5790469055822953E-2</c:v>
                </c:pt>
                <c:pt idx="59">
                  <c:v>5.2218975103042159E-2</c:v>
                </c:pt>
                <c:pt idx="60">
                  <c:v>4.8903269482061515E-2</c:v>
                </c:pt>
                <c:pt idx="61">
                  <c:v>4.5821925623757954E-2</c:v>
                </c:pt>
                <c:pt idx="62">
                  <c:v>4.2955694997058064E-2</c:v>
                </c:pt>
                <c:pt idx="63">
                  <c:v>4.0287235575327936E-2</c:v>
                </c:pt>
                <c:pt idx="64">
                  <c:v>3.780088108818274E-2</c:v>
                </c:pt>
                <c:pt idx="65">
                  <c:v>3.548244389917074E-2</c:v>
                </c:pt>
                <c:pt idx="66">
                  <c:v>3.3319045777271815E-2</c:v>
                </c:pt>
                <c:pt idx="67">
                  <c:v>3.1298971941365009E-2</c:v>
                </c:pt>
                <c:pt idx="68">
                  <c:v>2.9411544628389193E-2</c:v>
                </c:pt>
                <c:pt idx="69">
                  <c:v>2.7647013124415001E-2</c:v>
                </c:pt>
                <c:pt idx="70">
                  <c:v>2.4451705692564933E-2</c:v>
                </c:pt>
                <c:pt idx="71">
                  <c:v>2.1650219561014782E-2</c:v>
                </c:pt>
                <c:pt idx="72">
                  <c:v>1.9189506814821278E-2</c:v>
                </c:pt>
                <c:pt idx="73">
                  <c:v>1.7024542255189672E-2</c:v>
                </c:pt>
                <c:pt idx="74">
                  <c:v>1.5116931367099674E-2</c:v>
                </c:pt>
                <c:pt idx="75">
                  <c:v>1.343379759447425E-2</c:v>
                </c:pt>
                <c:pt idx="76">
                  <c:v>1.1946884613814808E-2</c:v>
                </c:pt>
                <c:pt idx="77">
                  <c:v>1.0631825997913088E-2</c:v>
                </c:pt>
                <c:pt idx="78">
                  <c:v>9.4675465620041883E-3</c:v>
                </c:pt>
                <c:pt idx="79">
                  <c:v>8.4357682875805442E-3</c:v>
                </c:pt>
                <c:pt idx="80">
                  <c:v>7.5206000208310588E-3</c:v>
                </c:pt>
                <c:pt idx="81">
                  <c:v>6.708194815722851E-3</c:v>
                </c:pt>
                <c:pt idx="82">
                  <c:v>5.9864622966808037E-3</c:v>
                </c:pt>
                <c:pt idx="83">
                  <c:v>5.344826072581129E-3</c:v>
                </c:pt>
                <c:pt idx="84">
                  <c:v>4.7740182675588749E-3</c:v>
                </c:pt>
                <c:pt idx="85">
                  <c:v>4.0330894290705691E-3</c:v>
                </c:pt>
                <c:pt idx="86">
                  <c:v>3.4100204357500837E-3</c:v>
                </c:pt>
                <c:pt idx="87">
                  <c:v>2.8854465788777845E-3</c:v>
                </c:pt>
                <c:pt idx="88">
                  <c:v>2.4433223883402857E-3</c:v>
                </c:pt>
                <c:pt idx="89">
                  <c:v>2.0703208975607558E-3</c:v>
                </c:pt>
                <c:pt idx="90">
                  <c:v>1.7553492269764296E-3</c:v>
                </c:pt>
                <c:pt idx="91">
                  <c:v>1.4891560974137458E-3</c:v>
                </c:pt>
                <c:pt idx="92">
                  <c:v>1.264012468157149E-3</c:v>
                </c:pt>
                <c:pt idx="93">
                  <c:v>1.0734506787822662E-3</c:v>
                </c:pt>
                <c:pt idx="94">
                  <c:v>9.1205064143264883E-4</c:v>
                </c:pt>
                <c:pt idx="95">
                  <c:v>6.9583383478298295E-4</c:v>
                </c:pt>
                <c:pt idx="96">
                  <c:v>5.314720225690449E-4</c:v>
                </c:pt>
                <c:pt idx="97">
                  <c:v>4.0634948177652234E-4</c:v>
                </c:pt>
                <c:pt idx="98">
                  <c:v>3.1097481085906348E-4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FF-1D43-A1C5-83779375084A}"/>
            </c:ext>
          </c:extLst>
        </c:ser>
        <c:ser>
          <c:idx val="4"/>
          <c:order val="4"/>
          <c:tx>
            <c:v>64</c:v>
          </c:tx>
          <c:spPr>
            <a:ln w="952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convergence'!$F$9:$F$107</c:f>
              <c:numCache>
                <c:formatCode>0.000E+00</c:formatCode>
                <c:ptCount val="99"/>
                <c:pt idx="0">
                  <c:v>3.9539621591064074</c:v>
                </c:pt>
                <c:pt idx="1">
                  <c:v>2.7820393700429631</c:v>
                </c:pt>
                <c:pt idx="2">
                  <c:v>2.2602860384629699</c:v>
                </c:pt>
                <c:pt idx="3">
                  <c:v>1.9477795152149262</c:v>
                </c:pt>
                <c:pt idx="4">
                  <c:v>1.7335267474560747</c:v>
                </c:pt>
                <c:pt idx="5">
                  <c:v>1.5746559660033248</c:v>
                </c:pt>
                <c:pt idx="6">
                  <c:v>1.4506346494292857</c:v>
                </c:pt>
                <c:pt idx="7">
                  <c:v>1.3502302430152968</c:v>
                </c:pt>
                <c:pt idx="8">
                  <c:v>1.2667103750383601</c:v>
                </c:pt>
                <c:pt idx="9">
                  <c:v>1.1957608756797002</c:v>
                </c:pt>
                <c:pt idx="10">
                  <c:v>1.0807997349215677</c:v>
                </c:pt>
                <c:pt idx="11">
                  <c:v>0.99074832284492587</c:v>
                </c:pt>
                <c:pt idx="12">
                  <c:v>0.91761157166356333</c:v>
                </c:pt>
                <c:pt idx="13">
                  <c:v>0.85659222459585371</c:v>
                </c:pt>
                <c:pt idx="14">
                  <c:v>0.80461270950461294</c:v>
                </c:pt>
                <c:pt idx="15">
                  <c:v>0.75959491646372457</c:v>
                </c:pt>
                <c:pt idx="16">
                  <c:v>0.72007755020178266</c:v>
                </c:pt>
                <c:pt idx="17">
                  <c:v>0.68499865419127093</c:v>
                </c:pt>
                <c:pt idx="18">
                  <c:v>0.65356513290169427</c:v>
                </c:pt>
                <c:pt idx="19">
                  <c:v>0.62517090748832882</c:v>
                </c:pt>
                <c:pt idx="20">
                  <c:v>0.58727249169939577</c:v>
                </c:pt>
                <c:pt idx="21">
                  <c:v>0.55396536864201362</c:v>
                </c:pt>
                <c:pt idx="22">
                  <c:v>0.52437115727605621</c:v>
                </c:pt>
                <c:pt idx="23">
                  <c:v>0.49783300177624457</c:v>
                </c:pt>
                <c:pt idx="24">
                  <c:v>0.47384826663517604</c:v>
                </c:pt>
                <c:pt idx="25">
                  <c:v>0.45202468829713544</c:v>
                </c:pt>
                <c:pt idx="26">
                  <c:v>0.43205088872556513</c:v>
                </c:pt>
                <c:pt idx="27">
                  <c:v>0.41367599830643464</c:v>
                </c:pt>
                <c:pt idx="28">
                  <c:v>0.39669523538764367</c:v>
                </c:pt>
                <c:pt idx="29">
                  <c:v>0.38093948596159516</c:v>
                </c:pt>
                <c:pt idx="30">
                  <c:v>0.36159678674126089</c:v>
                </c:pt>
                <c:pt idx="31">
                  <c:v>0.34390858623064752</c:v>
                </c:pt>
                <c:pt idx="32">
                  <c:v>0.32765299741042619</c:v>
                </c:pt>
                <c:pt idx="33">
                  <c:v>0.3126486144699942</c:v>
                </c:pt>
                <c:pt idx="34">
                  <c:v>0.29874539170215247</c:v>
                </c:pt>
                <c:pt idx="35">
                  <c:v>0.2858179248251605</c:v>
                </c:pt>
                <c:pt idx="36">
                  <c:v>0.27376041958354735</c:v>
                </c:pt>
                <c:pt idx="37">
                  <c:v>0.26248286763717632</c:v>
                </c:pt>
                <c:pt idx="38">
                  <c:v>0.25190810088766785</c:v>
                </c:pt>
                <c:pt idx="39">
                  <c:v>0.24196949472610477</c:v>
                </c:pt>
                <c:pt idx="40">
                  <c:v>0.21954391845253587</c:v>
                </c:pt>
                <c:pt idx="41">
                  <c:v>0.20002497349005122</c:v>
                </c:pt>
                <c:pt idx="42">
                  <c:v>0.18287747361654849</c:v>
                </c:pt>
                <c:pt idx="43">
                  <c:v>0.16769683700432247</c:v>
                </c:pt>
                <c:pt idx="44">
                  <c:v>0.15417012108460823</c:v>
                </c:pt>
                <c:pt idx="45">
                  <c:v>0.14205049780356552</c:v>
                </c:pt>
                <c:pt idx="46">
                  <c:v>0.1311399921601388</c:v>
                </c:pt>
                <c:pt idx="47">
                  <c:v>0.12127748401245367</c:v>
                </c:pt>
                <c:pt idx="48">
                  <c:v>0.11233016640581157</c:v>
                </c:pt>
                <c:pt idx="49">
                  <c:v>0.10418733534880228</c:v>
                </c:pt>
                <c:pt idx="50">
                  <c:v>9.6755789646700244E-2</c:v>
                </c:pt>
                <c:pt idx="51">
                  <c:v>8.9956366128891851E-2</c:v>
                </c:pt>
                <c:pt idx="52">
                  <c:v>8.3721290679704699E-2</c:v>
                </c:pt>
                <c:pt idx="53">
                  <c:v>7.7992125408412452E-2</c:v>
                </c:pt>
                <c:pt idx="54">
                  <c:v>7.2718158142559247E-2</c:v>
                </c:pt>
                <c:pt idx="55">
                  <c:v>6.7855124706686393E-2</c:v>
                </c:pt>
                <c:pt idx="56">
                  <c:v>6.3364184773260876E-2</c:v>
                </c:pt>
                <c:pt idx="57">
                  <c:v>5.9211093191595232E-2</c:v>
                </c:pt>
                <c:pt idx="58">
                  <c:v>5.5365523635479058E-2</c:v>
                </c:pt>
                <c:pt idx="59">
                  <c:v>5.1800512121856858E-2</c:v>
                </c:pt>
                <c:pt idx="60">
                  <c:v>4.8491995735950803E-2</c:v>
                </c:pt>
                <c:pt idx="61">
                  <c:v>4.541842762192333E-2</c:v>
                </c:pt>
                <c:pt idx="62">
                  <c:v>4.2560453554683034E-2</c:v>
                </c:pt>
                <c:pt idx="63">
                  <c:v>3.9900638606990793E-2</c:v>
                </c:pt>
                <c:pt idx="64">
                  <c:v>3.742323485302735E-2</c:v>
                </c:pt>
                <c:pt idx="65">
                  <c:v>3.511398290798274E-2</c:v>
                </c:pt>
                <c:pt idx="66">
                  <c:v>3.2959941538413536E-2</c:v>
                </c:pt>
                <c:pt idx="67">
                  <c:v>3.0949340695398366E-2</c:v>
                </c:pt>
                <c:pt idx="68">
                  <c:v>2.9071454198897357E-2</c:v>
                </c:pt>
                <c:pt idx="69">
                  <c:v>2.7316488994064671E-2</c:v>
                </c:pt>
                <c:pt idx="70">
                  <c:v>2.4140247619331926E-2</c:v>
                </c:pt>
                <c:pt idx="71">
                  <c:v>2.135754533313396E-2</c:v>
                </c:pt>
                <c:pt idx="72">
                  <c:v>1.8915154207639687E-2</c:v>
                </c:pt>
                <c:pt idx="73">
                  <c:v>1.6767917483739288E-2</c:v>
                </c:pt>
                <c:pt idx="74">
                  <c:v>1.4877347492113287E-2</c:v>
                </c:pt>
                <c:pt idx="75">
                  <c:v>1.3210504928106177E-2</c:v>
                </c:pt>
                <c:pt idx="76">
                  <c:v>1.1739094725739791E-2</c:v>
                </c:pt>
                <c:pt idx="77">
                  <c:v>1.0438730584404176E-2</c:v>
                </c:pt>
                <c:pt idx="78">
                  <c:v>9.2883321810878876E-3</c:v>
                </c:pt>
                <c:pt idx="79">
                  <c:v>8.269627762118056E-3</c:v>
                </c:pt>
                <c:pt idx="80">
                  <c:v>7.3667411538533645E-3</c:v>
                </c:pt>
                <c:pt idx="81">
                  <c:v>6.5658469380524415E-3</c:v>
                </c:pt>
                <c:pt idx="82">
                  <c:v>5.8548810680811554E-3</c:v>
                </c:pt>
                <c:pt idx="83">
                  <c:v>5.2232968786551934E-3</c:v>
                </c:pt>
                <c:pt idx="84">
                  <c:v>4.6618584910563905E-3</c:v>
                </c:pt>
                <c:pt idx="85">
                  <c:v>3.933777065342519E-3</c:v>
                </c:pt>
                <c:pt idx="86">
                  <c:v>3.3222096496423733E-3</c:v>
                </c:pt>
                <c:pt idx="87">
                  <c:v>2.8079057955559894E-3</c:v>
                </c:pt>
                <c:pt idx="88">
                  <c:v>2.3749309656430455E-3</c:v>
                </c:pt>
                <c:pt idx="89">
                  <c:v>2.010063978545416E-3</c:v>
                </c:pt>
                <c:pt idx="90">
                  <c:v>1.7023114688157037E-3</c:v>
                </c:pt>
                <c:pt idx="91">
                  <c:v>1.442514782977828E-3</c:v>
                </c:pt>
                <c:pt idx="92">
                  <c:v>1.2230303644859043E-3</c:v>
                </c:pt>
                <c:pt idx="93">
                  <c:v>1.0374689002503436E-3</c:v>
                </c:pt>
                <c:pt idx="94">
                  <c:v>8.8048169589095534E-4</c:v>
                </c:pt>
                <c:pt idx="95">
                  <c:v>6.7048706144341881E-4</c:v>
                </c:pt>
                <c:pt idx="96">
                  <c:v>5.1115461882736532E-4</c:v>
                </c:pt>
                <c:pt idx="97">
                  <c:v>3.9008760846505564E-4</c:v>
                </c:pt>
                <c:pt idx="98">
                  <c:v>2.9797632308072383E-4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FF-1D43-A1C5-83779375084A}"/>
            </c:ext>
          </c:extLst>
        </c:ser>
        <c:ser>
          <c:idx val="5"/>
          <c:order val="5"/>
          <c:tx>
            <c:v>Limit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'm=1; convergence'!$A$9:$A$107</c:f>
              <c:numCache>
                <c:formatCode>General</c:formatCode>
                <c:ptCount val="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1.1000000000000005</c:v>
                </c:pt>
                <c:pt idx="41">
                  <c:v>1.2000000000000006</c:v>
                </c:pt>
                <c:pt idx="42">
                  <c:v>1.3000000000000007</c:v>
                </c:pt>
                <c:pt idx="43">
                  <c:v>1.4000000000000008</c:v>
                </c:pt>
                <c:pt idx="44">
                  <c:v>1.5000000000000009</c:v>
                </c:pt>
                <c:pt idx="45">
                  <c:v>1.600000000000001</c:v>
                </c:pt>
                <c:pt idx="46">
                  <c:v>1.7000000000000011</c:v>
                </c:pt>
                <c:pt idx="47">
                  <c:v>1.8000000000000012</c:v>
                </c:pt>
                <c:pt idx="48">
                  <c:v>1.9000000000000012</c:v>
                </c:pt>
                <c:pt idx="49">
                  <c:v>2.0000000000000013</c:v>
                </c:pt>
                <c:pt idx="50">
                  <c:v>2.1000000000000014</c:v>
                </c:pt>
                <c:pt idx="51">
                  <c:v>2.2000000000000015</c:v>
                </c:pt>
                <c:pt idx="52">
                  <c:v>2.3000000000000016</c:v>
                </c:pt>
                <c:pt idx="53">
                  <c:v>2.4000000000000017</c:v>
                </c:pt>
                <c:pt idx="54">
                  <c:v>2.5000000000000018</c:v>
                </c:pt>
                <c:pt idx="55">
                  <c:v>2.6000000000000019</c:v>
                </c:pt>
                <c:pt idx="56">
                  <c:v>2.700000000000002</c:v>
                </c:pt>
                <c:pt idx="57">
                  <c:v>2.800000000000002</c:v>
                </c:pt>
                <c:pt idx="58">
                  <c:v>2.9000000000000021</c:v>
                </c:pt>
                <c:pt idx="59">
                  <c:v>3.0000000000000022</c:v>
                </c:pt>
                <c:pt idx="60">
                  <c:v>3.1000000000000023</c:v>
                </c:pt>
                <c:pt idx="61">
                  <c:v>3.2000000000000024</c:v>
                </c:pt>
                <c:pt idx="62">
                  <c:v>3.3000000000000025</c:v>
                </c:pt>
                <c:pt idx="63">
                  <c:v>3.4000000000000026</c:v>
                </c:pt>
                <c:pt idx="64">
                  <c:v>3.5000000000000027</c:v>
                </c:pt>
                <c:pt idx="65">
                  <c:v>3.6000000000000028</c:v>
                </c:pt>
                <c:pt idx="66">
                  <c:v>3.7000000000000028</c:v>
                </c:pt>
                <c:pt idx="67">
                  <c:v>3.8000000000000029</c:v>
                </c:pt>
                <c:pt idx="68">
                  <c:v>3.900000000000003</c:v>
                </c:pt>
                <c:pt idx="69">
                  <c:v>4.0000000000000027</c:v>
                </c:pt>
                <c:pt idx="70">
                  <c:v>4.2000000000000028</c:v>
                </c:pt>
                <c:pt idx="71">
                  <c:v>4.400000000000003</c:v>
                </c:pt>
                <c:pt idx="72">
                  <c:v>4.6000000000000032</c:v>
                </c:pt>
                <c:pt idx="73">
                  <c:v>4.8000000000000034</c:v>
                </c:pt>
                <c:pt idx="74">
                  <c:v>5.0000000000000036</c:v>
                </c:pt>
                <c:pt idx="75">
                  <c:v>5.2000000000000037</c:v>
                </c:pt>
                <c:pt idx="76">
                  <c:v>5.4000000000000039</c:v>
                </c:pt>
                <c:pt idx="77">
                  <c:v>5.6000000000000041</c:v>
                </c:pt>
                <c:pt idx="78">
                  <c:v>5.8000000000000043</c:v>
                </c:pt>
                <c:pt idx="79">
                  <c:v>6.0000000000000044</c:v>
                </c:pt>
                <c:pt idx="80">
                  <c:v>6.2000000000000046</c:v>
                </c:pt>
                <c:pt idx="81">
                  <c:v>6.4000000000000048</c:v>
                </c:pt>
                <c:pt idx="82">
                  <c:v>6.600000000000005</c:v>
                </c:pt>
                <c:pt idx="83">
                  <c:v>6.8000000000000052</c:v>
                </c:pt>
                <c:pt idx="84">
                  <c:v>7.0000000000000053</c:v>
                </c:pt>
                <c:pt idx="85">
                  <c:v>7.3000000000000052</c:v>
                </c:pt>
                <c:pt idx="86">
                  <c:v>7.600000000000005</c:v>
                </c:pt>
                <c:pt idx="87">
                  <c:v>7.9000000000000048</c:v>
                </c:pt>
                <c:pt idx="88">
                  <c:v>8.2000000000000046</c:v>
                </c:pt>
                <c:pt idx="89">
                  <c:v>8.5000000000000053</c:v>
                </c:pt>
                <c:pt idx="90">
                  <c:v>8.800000000000006</c:v>
                </c:pt>
                <c:pt idx="91">
                  <c:v>9.1000000000000068</c:v>
                </c:pt>
                <c:pt idx="92">
                  <c:v>9.4000000000000075</c:v>
                </c:pt>
                <c:pt idx="93">
                  <c:v>9.7000000000000082</c:v>
                </c:pt>
                <c:pt idx="94">
                  <c:v>10.000000000000009</c:v>
                </c:pt>
                <c:pt idx="95">
                  <c:v>10.500000000000009</c:v>
                </c:pt>
                <c:pt idx="96">
                  <c:v>11.000000000000009</c:v>
                </c:pt>
                <c:pt idx="97">
                  <c:v>11.500000000000009</c:v>
                </c:pt>
                <c:pt idx="98">
                  <c:v>12.000000000000009</c:v>
                </c:pt>
              </c:numCache>
            </c:numRef>
          </c:xVal>
          <c:yVal>
            <c:numRef>
              <c:f>'m=1; convergence'!$G$9:$G$107</c:f>
              <c:numCache>
                <c:formatCode>0.000E+00</c:formatCode>
                <c:ptCount val="99"/>
                <c:pt idx="0">
                  <c:v>3.9695254747701183</c:v>
                </c:pt>
                <c:pt idx="1">
                  <c:v>2.7928790169723428</c:v>
                </c:pt>
                <c:pt idx="2">
                  <c:v>2.2690027447147849</c:v>
                </c:pt>
                <c:pt idx="3">
                  <c:v>1.9552134698772796</c:v>
                </c:pt>
                <c:pt idx="4">
                  <c:v>1.7400739347725858</c:v>
                </c:pt>
                <c:pt idx="5">
                  <c:v>1.580540417855901</c:v>
                </c:pt>
                <c:pt idx="6">
                  <c:v>1.4559978676709566</c:v>
                </c:pt>
                <c:pt idx="7">
                  <c:v>1.3551684838810789</c:v>
                </c:pt>
                <c:pt idx="8">
                  <c:v>1.2712927182017468</c:v>
                </c:pt>
                <c:pt idx="9">
                  <c:v>1.2000389484301357</c:v>
                </c:pt>
                <c:pt idx="10">
                  <c:v>1.084580455109863</c:v>
                </c:pt>
                <c:pt idx="11">
                  <c:v>0.99413516069197205</c:v>
                </c:pt>
                <c:pt idx="12">
                  <c:v>0.92067535075830831</c:v>
                </c:pt>
                <c:pt idx="13">
                  <c:v>0.85938409134913585</c:v>
                </c:pt>
                <c:pt idx="14">
                  <c:v>0.80717112935768098</c:v>
                </c:pt>
                <c:pt idx="15">
                  <c:v>0.76194975263791198</c:v>
                </c:pt>
                <c:pt idx="16">
                  <c:v>0.72225258873006315</c:v>
                </c:pt>
                <c:pt idx="17">
                  <c:v>0.68701324379654782</c:v>
                </c:pt>
                <c:pt idx="18">
                  <c:v>0.65543529254873745</c:v>
                </c:pt>
                <c:pt idx="19">
                  <c:v>0.62691009922752072</c:v>
                </c:pt>
                <c:pt idx="20">
                  <c:v>0.58883620679235549</c:v>
                </c:pt>
                <c:pt idx="21">
                  <c:v>0.5553743381529993</c:v>
                </c:pt>
                <c:pt idx="22">
                  <c:v>0.52564233801578153</c:v>
                </c:pt>
                <c:pt idx="23">
                  <c:v>0.49898050638604768</c:v>
                </c:pt>
                <c:pt idx="24">
                  <c:v>0.47488401434257538</c:v>
                </c:pt>
                <c:pt idx="25">
                  <c:v>0.45295887301607446</c:v>
                </c:pt>
                <c:pt idx="26">
                  <c:v>0.4328923238685522</c:v>
                </c:pt>
                <c:pt idx="27">
                  <c:v>0.41443237607574135</c:v>
                </c:pt>
                <c:pt idx="28">
                  <c:v>0.39737332531557495</c:v>
                </c:pt>
                <c:pt idx="29">
                  <c:v>0.38154528938409282</c:v>
                </c:pt>
                <c:pt idx="30">
                  <c:v>0.3621144409518533</c:v>
                </c:pt>
                <c:pt idx="31">
                  <c:v>0.34434635135310332</c:v>
                </c:pt>
                <c:pt idx="32">
                  <c:v>0.3280180965476196</c:v>
                </c:pt>
                <c:pt idx="33">
                  <c:v>0.31294741355956457</c:v>
                </c:pt>
                <c:pt idx="34">
                  <c:v>0.29898353991820481</c:v>
                </c:pt>
                <c:pt idx="35">
                  <c:v>0.28600046575995924</c:v>
                </c:pt>
                <c:pt idx="36">
                  <c:v>0.27389188042698998</c:v>
                </c:pt>
                <c:pt idx="37">
                  <c:v>0.26256733154035006</c:v>
                </c:pt>
                <c:pt idx="38">
                  <c:v>0.25194926630024078</c:v>
                </c:pt>
                <c:pt idx="39">
                  <c:v>0.24197072451914323</c:v>
                </c:pt>
                <c:pt idx="40">
                  <c:v>0.21945817241334359</c:v>
                </c:pt>
                <c:pt idx="41">
                  <c:v>0.19986776390173316</c:v>
                </c:pt>
                <c:pt idx="42">
                  <c:v>0.18266148179510899</c:v>
                </c:pt>
                <c:pt idx="43">
                  <c:v>0.16743255734508339</c:v>
                </c:pt>
                <c:pt idx="44">
                  <c:v>0.15386632280545515</c:v>
                </c:pt>
                <c:pt idx="45">
                  <c:v>0.14171456530622378</c:v>
                </c:pt>
                <c:pt idx="46">
                  <c:v>0.13077818192388801</c:v>
                </c:pt>
                <c:pt idx="47">
                  <c:v>0.12089512247320477</c:v>
                </c:pt>
                <c:pt idx="48">
                  <c:v>0.11193180508616983</c:v>
                </c:pt>
                <c:pt idx="49">
                  <c:v>0.10377687435514855</c:v>
                </c:pt>
                <c:pt idx="50">
                  <c:v>9.6336577313579419E-2</c:v>
                </c:pt>
                <c:pt idx="51">
                  <c:v>8.9531280373142813E-2</c:v>
                </c:pt>
                <c:pt idx="52">
                  <c:v>8.3292806117575405E-2</c:v>
                </c:pt>
                <c:pt idx="53">
                  <c:v>7.7562369240259457E-2</c:v>
                </c:pt>
                <c:pt idx="54">
                  <c:v>7.2288957067272411E-2</c:v>
                </c:pt>
                <c:pt idx="55">
                  <c:v>6.7428044593231484E-2</c:v>
                </c:pt>
                <c:pt idx="56">
                  <c:v>6.2940564425544424E-2</c:v>
                </c:pt>
                <c:pt idx="57">
                  <c:v>5.8792073252544395E-2</c:v>
                </c:pt>
                <c:pt idx="58">
                  <c:v>5.4952071457960466E-2</c:v>
                </c:pt>
                <c:pt idx="59">
                  <c:v>5.1393443267923021E-2</c:v>
                </c:pt>
                <c:pt idx="60">
                  <c:v>4.8091992638041127E-2</c:v>
                </c:pt>
                <c:pt idx="61">
                  <c:v>4.5026055840192002E-2</c:v>
                </c:pt>
                <c:pt idx="62">
                  <c:v>4.2176175986526079E-2</c:v>
                </c:pt>
                <c:pt idx="63">
                  <c:v>3.9524827942945595E-2</c:v>
                </c:pt>
                <c:pt idx="64">
                  <c:v>3.7056184523748065E-2</c:v>
                </c:pt>
                <c:pt idx="65">
                  <c:v>3.4755916727138278E-2</c:v>
                </c:pt>
                <c:pt idx="66">
                  <c:v>3.2611022214010008E-2</c:v>
                </c:pt>
                <c:pt idx="67">
                  <c:v>3.0609677355586493E-2</c:v>
                </c:pt>
                <c:pt idx="68">
                  <c:v>2.874110905657774E-2</c:v>
                </c:pt>
                <c:pt idx="69">
                  <c:v>2.6995483256593979E-2</c:v>
                </c:pt>
                <c:pt idx="70">
                  <c:v>2.3837845937226963E-2</c:v>
                </c:pt>
                <c:pt idx="71">
                  <c:v>2.107346097903014E-2</c:v>
                </c:pt>
                <c:pt idx="72">
                  <c:v>1.8648926684969154E-2</c:v>
                </c:pt>
                <c:pt idx="73">
                  <c:v>1.6518959582145495E-2</c:v>
                </c:pt>
                <c:pt idx="74">
                  <c:v>1.4644982561926452E-2</c:v>
                </c:pt>
                <c:pt idx="75">
                  <c:v>1.2993996368507971E-2</c:v>
                </c:pt>
                <c:pt idx="76">
                  <c:v>1.1537669246713815E-2</c:v>
                </c:pt>
                <c:pt idx="77">
                  <c:v>1.0251596472870723E-2</c:v>
                </c:pt>
                <c:pt idx="78">
                  <c:v>9.1146935485576126E-3</c:v>
                </c:pt>
                <c:pt idx="79">
                  <c:v>8.1086955549402231E-3</c:v>
                </c:pt>
                <c:pt idx="80">
                  <c:v>7.2177415535362817E-3</c:v>
                </c:pt>
                <c:pt idx="81">
                  <c:v>6.4280276579396917E-3</c:v>
                </c:pt>
                <c:pt idx="82">
                  <c:v>5.7275159563547305E-3</c:v>
                </c:pt>
                <c:pt idx="83">
                  <c:v>5.105689160609524E-3</c:v>
                </c:pt>
                <c:pt idx="84">
                  <c:v>4.5533429216401584E-3</c:v>
                </c:pt>
                <c:pt idx="85">
                  <c:v>3.8377243421523297E-3</c:v>
                </c:pt>
                <c:pt idx="86">
                  <c:v>3.2373096247521353E-3</c:v>
                </c:pt>
                <c:pt idx="87">
                  <c:v>2.7329602599956804E-3</c:v>
                </c:pt>
                <c:pt idx="88">
                  <c:v>2.3088502391223563E-3</c:v>
                </c:pt>
                <c:pt idx="89">
                  <c:v>1.9518617565225391E-3</c:v>
                </c:pt>
                <c:pt idx="90">
                  <c:v>1.6510986008249863E-3</c:v>
                </c:pt>
                <c:pt idx="91">
                  <c:v>1.397492471644373E-3</c:v>
                </c:pt>
                <c:pt idx="92">
                  <c:v>1.1834831366269723E-3</c:v>
                </c:pt>
                <c:pt idx="93">
                  <c:v>1.0027575982212787E-3</c:v>
                </c:pt>
                <c:pt idx="94">
                  <c:v>8.5003666025202989E-4</c:v>
                </c:pt>
                <c:pt idx="95">
                  <c:v>6.4605484281517135E-4</c:v>
                </c:pt>
                <c:pt idx="96">
                  <c:v>4.9157985005761926E-4</c:v>
                </c:pt>
                <c:pt idx="97">
                  <c:v>3.7442761768791296E-4</c:v>
                </c:pt>
                <c:pt idx="98">
                  <c:v>2.8546479167585365E-4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1FF-1D43-A1C5-837793750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170400"/>
        <c:axId val="710895920"/>
      </c:scatterChart>
      <c:valAx>
        <c:axId val="874170400"/>
        <c:scaling>
          <c:logBase val="10"/>
          <c:orientation val="minMax"/>
          <c:max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5639683262441277"/>
              <c:y val="0.18480125049303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0895920"/>
        <c:crosses val="autoZero"/>
        <c:crossBetween val="midCat"/>
      </c:valAx>
      <c:valAx>
        <c:axId val="71089592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PDF</a:t>
                </a: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t)</a:t>
                </a: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.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dt</a:t>
                </a:r>
              </a:p>
            </c:rich>
          </c:tx>
          <c:layout>
            <c:manualLayout>
              <c:xMode val="edge"/>
              <c:yMode val="edge"/>
              <c:x val="0.64685151241340733"/>
              <c:y val="3.1382649333781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7417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119420721210977"/>
          <c:y val="0.59965932829824842"/>
          <c:w val="9.4419110869251352E-2"/>
          <c:h val="0.2936099221363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38674364716411E-2"/>
          <c:y val="2.4026996625421824E-2"/>
          <c:w val="0.91522413438616579"/>
          <c:h val="0.90465103358430565"/>
        </c:manualLayout>
      </c:layout>
      <c:scatterChart>
        <c:scatterStyle val="smoothMarker"/>
        <c:varyColors val="0"/>
        <c:ser>
          <c:idx val="0"/>
          <c:order val="0"/>
          <c:tx>
            <c:v>4</c:v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'm=3'!$B$4:$B$107</c:f>
              <c:numCache>
                <c:formatCode>General</c:formatCode>
                <c:ptCount val="104"/>
                <c:pt idx="0">
                  <c:v>1.1251316638472415E-2</c:v>
                </c:pt>
                <c:pt idx="1">
                  <c:v>1.5908035798946861E-2</c:v>
                </c:pt>
                <c:pt idx="2">
                  <c:v>2.2486817360340198E-2</c:v>
                </c:pt>
                <c:pt idx="3">
                  <c:v>3.1771365569571421E-2</c:v>
                </c:pt>
                <c:pt idx="4">
                  <c:v>4.4847345978736283E-2</c:v>
                </c:pt>
                <c:pt idx="5">
                  <c:v>6.3186430070888797E-2</c:v>
                </c:pt>
                <c:pt idx="6">
                  <c:v>8.8691974340824153E-2</c:v>
                </c:pt>
                <c:pt idx="7">
                  <c:v>0.1078145234080199</c:v>
                </c:pt>
                <c:pt idx="8">
                  <c:v>0.12356508164505124</c:v>
                </c:pt>
                <c:pt idx="9">
                  <c:v>0.13712028305909968</c:v>
                </c:pt>
                <c:pt idx="10">
                  <c:v>0.1490888166210827</c:v>
                </c:pt>
                <c:pt idx="11">
                  <c:v>0.15983541577322935</c:v>
                </c:pt>
                <c:pt idx="12">
                  <c:v>0.16959980570697816</c:v>
                </c:pt>
                <c:pt idx="13">
                  <c:v>0.17854997034947664</c:v>
                </c:pt>
                <c:pt idx="14">
                  <c:v>0.18680930611761826</c:v>
                </c:pt>
                <c:pt idx="15">
                  <c:v>0.20161113536169487</c:v>
                </c:pt>
                <c:pt idx="16">
                  <c:v>0.2145460524725861</c:v>
                </c:pt>
                <c:pt idx="17">
                  <c:v>0.22597289567089979</c:v>
                </c:pt>
                <c:pt idx="18">
                  <c:v>0.23614550874087203</c:v>
                </c:pt>
                <c:pt idx="19">
                  <c:v>0.24525210296938432</c:v>
                </c:pt>
                <c:pt idx="20">
                  <c:v>0.25343734540801593</c:v>
                </c:pt>
                <c:pt idx="21">
                  <c:v>0.26081564595157986</c:v>
                </c:pt>
                <c:pt idx="22">
                  <c:v>0.26747959700050056</c:v>
                </c:pt>
                <c:pt idx="23">
                  <c:v>0.27350557438951828</c:v>
                </c:pt>
                <c:pt idx="24">
                  <c:v>0.27895759116788732</c:v>
                </c:pt>
                <c:pt idx="25">
                  <c:v>0.28617627184705918</c:v>
                </c:pt>
                <c:pt idx="26">
                  <c:v>0.292376992544297</c:v>
                </c:pt>
                <c:pt idx="27">
                  <c:v>0.29768415653593433</c:v>
                </c:pt>
                <c:pt idx="28">
                  <c:v>0.3022008621258902</c:v>
                </c:pt>
                <c:pt idx="29">
                  <c:v>0.30601385516354684</c:v>
                </c:pt>
                <c:pt idx="30">
                  <c:v>0.30919705859396279</c:v>
                </c:pt>
                <c:pt idx="31">
                  <c:v>0.31181415403073182</c:v>
                </c:pt>
                <c:pt idx="32">
                  <c:v>0.31392051272925314</c:v>
                </c:pt>
                <c:pt idx="33">
                  <c:v>0.31556466840967395</c:v>
                </c:pt>
                <c:pt idx="34">
                  <c:v>0.3167894601060412</c:v>
                </c:pt>
                <c:pt idx="35">
                  <c:v>0.31783532938325931</c:v>
                </c:pt>
                <c:pt idx="36">
                  <c:v>0.31828201082880192</c:v>
                </c:pt>
                <c:pt idx="37">
                  <c:v>0.31819813806522335</c:v>
                </c:pt>
                <c:pt idx="38">
                  <c:v>0.31764362843777866</c:v>
                </c:pt>
                <c:pt idx="39">
                  <c:v>0.31667111211891347</c:v>
                </c:pt>
                <c:pt idx="40">
                  <c:v>0.31532706431415503</c:v>
                </c:pt>
                <c:pt idx="41">
                  <c:v>0.3136527144729136</c:v>
                </c:pt>
                <c:pt idx="42">
                  <c:v>0.31168478532331145</c:v>
                </c:pt>
                <c:pt idx="43">
                  <c:v>0.30945610016268577</c:v>
                </c:pt>
                <c:pt idx="44">
                  <c:v>0.30699608682240659</c:v>
                </c:pt>
                <c:pt idx="45">
                  <c:v>0.30000123362423714</c:v>
                </c:pt>
                <c:pt idx="46">
                  <c:v>0.29206645580943952</c:v>
                </c:pt>
                <c:pt idx="47">
                  <c:v>0.28346256890352711</c:v>
                </c:pt>
                <c:pt idx="48">
                  <c:v>0.27440225033055882</c:v>
                </c:pt>
                <c:pt idx="49">
                  <c:v>0.26505340771572294</c:v>
                </c:pt>
                <c:pt idx="50">
                  <c:v>0.25554897316582231</c:v>
                </c:pt>
                <c:pt idx="51">
                  <c:v>0.24599424118935004</c:v>
                </c:pt>
                <c:pt idx="52">
                  <c:v>0.23647246866812399</c:v>
                </c:pt>
                <c:pt idx="53">
                  <c:v>0.22704921450582544</c:v>
                </c:pt>
                <c:pt idx="54">
                  <c:v>0.21777574589225893</c:v>
                </c:pt>
                <c:pt idx="55">
                  <c:v>0.20869174073120114</c:v>
                </c:pt>
                <c:pt idx="56">
                  <c:v>0.19982745102335508</c:v>
                </c:pt>
                <c:pt idx="57">
                  <c:v>0.1912054478427013</c:v>
                </c:pt>
                <c:pt idx="58">
                  <c:v>0.18284203775729285</c:v>
                </c:pt>
                <c:pt idx="59">
                  <c:v>0.17474841864333307</c:v>
                </c:pt>
                <c:pt idx="60">
                  <c:v>0.16693162697676389</c:v>
                </c:pt>
                <c:pt idx="61">
                  <c:v>0.15939531700724086</c:v>
                </c:pt>
                <c:pt idx="62">
                  <c:v>0.15214040349426777</c:v>
                </c:pt>
                <c:pt idx="63">
                  <c:v>0.1451655930802411</c:v>
                </c:pt>
                <c:pt idx="64">
                  <c:v>0.13846782431479307</c:v>
                </c:pt>
                <c:pt idx="65">
                  <c:v>0.13204263242557679</c:v>
                </c:pt>
                <c:pt idx="66">
                  <c:v>0.12588445186520772</c:v>
                </c:pt>
                <c:pt idx="67">
                  <c:v>0.1199868672450207</c:v>
                </c:pt>
                <c:pt idx="68">
                  <c:v>0.11434282134186559</c:v>
                </c:pt>
                <c:pt idx="69">
                  <c:v>0.10894478732199575</c:v>
                </c:pt>
                <c:pt idx="70">
                  <c:v>0.10378491108208546</c:v>
                </c:pt>
                <c:pt idx="71">
                  <c:v>9.8855128597866049E-2</c:v>
                </c:pt>
                <c:pt idx="72">
                  <c:v>9.4147262347190591E-2</c:v>
                </c:pt>
                <c:pt idx="73">
                  <c:v>8.9653100198986535E-2</c:v>
                </c:pt>
                <c:pt idx="74">
                  <c:v>8.5364459603404511E-2</c:v>
                </c:pt>
                <c:pt idx="75">
                  <c:v>7.7371461648391204E-2</c:v>
                </c:pt>
                <c:pt idx="76">
                  <c:v>7.0105125557992587E-2</c:v>
                </c:pt>
                <c:pt idx="77">
                  <c:v>6.3505163999031791E-2</c:v>
                </c:pt>
                <c:pt idx="78">
                  <c:v>5.7514706165845662E-2</c:v>
                </c:pt>
                <c:pt idx="79">
                  <c:v>5.2080583354868974E-2</c:v>
                </c:pt>
                <c:pt idx="80">
                  <c:v>4.7153425392058253E-2</c:v>
                </c:pt>
                <c:pt idx="81">
                  <c:v>4.2687629369202638E-2</c:v>
                </c:pt>
                <c:pt idx="82">
                  <c:v>3.8641244440176852E-2</c:v>
                </c:pt>
                <c:pt idx="83">
                  <c:v>3.4975803721123619E-2</c:v>
                </c:pt>
                <c:pt idx="84">
                  <c:v>3.1656125197355993E-2</c:v>
                </c:pt>
                <c:pt idx="85">
                  <c:v>2.8650096956674868E-2</c:v>
                </c:pt>
                <c:pt idx="86">
                  <c:v>2.5928457328792624E-2</c:v>
                </c:pt>
                <c:pt idx="87">
                  <c:v>2.3464577102498097E-2</c:v>
                </c:pt>
                <c:pt idx="88">
                  <c:v>2.1234248549101453E-2</c:v>
                </c:pt>
                <c:pt idx="89">
                  <c:v>1.9215484237252885E-2</c:v>
                </c:pt>
                <c:pt idx="90">
                  <c:v>1.6540876652659204E-2</c:v>
                </c:pt>
                <c:pt idx="91">
                  <c:v>1.4238111607284724E-2</c:v>
                </c:pt>
                <c:pt idx="92">
                  <c:v>1.2255651377560049E-2</c:v>
                </c:pt>
                <c:pt idx="93">
                  <c:v>1.0549043877031339E-2</c:v>
                </c:pt>
                <c:pt idx="94">
                  <c:v>9.0799694598682982E-3</c:v>
                </c:pt>
                <c:pt idx="95">
                  <c:v>7.8154082475153149E-3</c:v>
                </c:pt>
                <c:pt idx="96">
                  <c:v>6.7269156347149958E-3</c:v>
                </c:pt>
                <c:pt idx="97">
                  <c:v>5.7899937373320646E-3</c:v>
                </c:pt>
                <c:pt idx="98">
                  <c:v>4.9835472217793974E-3</c:v>
                </c:pt>
                <c:pt idx="99">
                  <c:v>4.289412911944881E-3</c:v>
                </c:pt>
                <c:pt idx="100">
                  <c:v>3.3406279733134174E-3</c:v>
                </c:pt>
                <c:pt idx="101">
                  <c:v>2.6016977762139326E-3</c:v>
                </c:pt>
                <c:pt idx="102">
                  <c:v>2.0262109232382906E-3</c:v>
                </c:pt>
                <c:pt idx="103">
                  <c:v>1.5780177986062962E-3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A4-1D43-9FA6-F39512354C61}"/>
            </c:ext>
          </c:extLst>
        </c:ser>
        <c:ser>
          <c:idx val="1"/>
          <c:order val="1"/>
          <c:tx>
            <c:v>8</c:v>
          </c:tx>
          <c:spPr>
            <a:ln w="95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'm=3'!$C$4:$C$107</c:f>
              <c:numCache>
                <c:formatCode>General</c:formatCode>
                <c:ptCount val="104"/>
                <c:pt idx="0">
                  <c:v>8.0512900029772114E-3</c:v>
                </c:pt>
                <c:pt idx="1">
                  <c:v>1.1384286677150848E-2</c:v>
                </c:pt>
                <c:pt idx="2">
                  <c:v>1.6094279273002388E-2</c:v>
                </c:pt>
                <c:pt idx="3">
                  <c:v>2.2745105476854974E-2</c:v>
                </c:pt>
                <c:pt idx="4">
                  <c:v>3.2122238687903648E-2</c:v>
                </c:pt>
                <c:pt idx="5">
                  <c:v>4.5302953863397888E-2</c:v>
                </c:pt>
                <c:pt idx="6">
                  <c:v>6.3716660668779429E-2</c:v>
                </c:pt>
                <c:pt idx="7">
                  <c:v>7.7608662263101147E-2</c:v>
                </c:pt>
                <c:pt idx="8">
                  <c:v>8.9123287825860167E-2</c:v>
                </c:pt>
                <c:pt idx="9">
                  <c:v>9.9096407882360446E-2</c:v>
                </c:pt>
                <c:pt idx="10">
                  <c:v>0.1079593630581696</c:v>
                </c:pt>
                <c:pt idx="11">
                  <c:v>0.11596997386187613</c:v>
                </c:pt>
                <c:pt idx="12">
                  <c:v>0.12329726865399276</c:v>
                </c:pt>
                <c:pt idx="13">
                  <c:v>0.13005939001173253</c:v>
                </c:pt>
                <c:pt idx="14">
                  <c:v>0.13634289965477228</c:v>
                </c:pt>
                <c:pt idx="15">
                  <c:v>0.14772279024729493</c:v>
                </c:pt>
                <c:pt idx="16">
                  <c:v>0.15781400432198467</c:v>
                </c:pt>
                <c:pt idx="17">
                  <c:v>0.16686545816739995</c:v>
                </c:pt>
                <c:pt idx="18">
                  <c:v>0.17505234305697859</c:v>
                </c:pt>
                <c:pt idx="19">
                  <c:v>0.18250391473463365</c:v>
                </c:pt>
                <c:pt idx="20">
                  <c:v>0.18931905492658832</c:v>
                </c:pt>
                <c:pt idx="21">
                  <c:v>0.19557561223061709</c:v>
                </c:pt>
                <c:pt idx="22">
                  <c:v>0.20133632225663992</c:v>
                </c:pt>
                <c:pt idx="23">
                  <c:v>0.20665272769120999</c:v>
                </c:pt>
                <c:pt idx="24">
                  <c:v>0.21156786935554378</c:v>
                </c:pt>
                <c:pt idx="25">
                  <c:v>0.21826647553885775</c:v>
                </c:pt>
                <c:pt idx="26">
                  <c:v>0.22424509286970964</c:v>
                </c:pt>
                <c:pt idx="27">
                  <c:v>0.22958646683834502</c:v>
                </c:pt>
                <c:pt idx="28">
                  <c:v>0.23435895933839834</c:v>
                </c:pt>
                <c:pt idx="29">
                  <c:v>0.23861995437005393</c:v>
                </c:pt>
                <c:pt idx="30">
                  <c:v>0.24241827528370224</c:v>
                </c:pt>
                <c:pt idx="31">
                  <c:v>0.24579594535804206</c:v>
                </c:pt>
                <c:pt idx="32">
                  <c:v>0.24878949900287836</c:v>
                </c:pt>
                <c:pt idx="33">
                  <c:v>0.25143097744846937</c:v>
                </c:pt>
                <c:pt idx="34">
                  <c:v>0.253748697882831</c:v>
                </c:pt>
                <c:pt idx="35">
                  <c:v>0.25637852922016113</c:v>
                </c:pt>
                <c:pt idx="36">
                  <c:v>0.25852988079187034</c:v>
                </c:pt>
                <c:pt idx="37">
                  <c:v>0.26024855070177461</c:v>
                </c:pt>
                <c:pt idx="38">
                  <c:v>0.26157474242669326</c:v>
                </c:pt>
                <c:pt idx="39">
                  <c:v>0.26254400095388403</c:v>
                </c:pt>
                <c:pt idx="40">
                  <c:v>0.26318794978549431</c:v>
                </c:pt>
                <c:pt idx="41">
                  <c:v>0.26353487912032991</c:v>
                </c:pt>
                <c:pt idx="42">
                  <c:v>0.2636102210418601</c:v>
                </c:pt>
                <c:pt idx="43">
                  <c:v>0.26343693768625481</c:v>
                </c:pt>
                <c:pt idx="44">
                  <c:v>0.26303584152444004</c:v>
                </c:pt>
                <c:pt idx="45">
                  <c:v>0.26115660944862479</c:v>
                </c:pt>
                <c:pt idx="46">
                  <c:v>0.25822142406084503</c:v>
                </c:pt>
                <c:pt idx="47">
                  <c:v>0.25443538652733494</c:v>
                </c:pt>
                <c:pt idx="48">
                  <c:v>0.24996618096715048</c:v>
                </c:pt>
                <c:pt idx="49">
                  <c:v>0.2449522752155148</c:v>
                </c:pt>
                <c:pt idx="50">
                  <c:v>0.23950890006569897</c:v>
                </c:pt>
                <c:pt idx="51">
                  <c:v>0.23373252121119148</c:v>
                </c:pt>
                <c:pt idx="52">
                  <c:v>0.2277042571387653</c:v>
                </c:pt>
                <c:pt idx="53">
                  <c:v>0.22149254042709704</c:v>
                </c:pt>
                <c:pt idx="54">
                  <c:v>0.21515522344484472</c:v>
                </c:pt>
                <c:pt idx="55">
                  <c:v>0.20874126779053948</c:v>
                </c:pt>
                <c:pt idx="56">
                  <c:v>0.20229211629526977</c:v>
                </c:pt>
                <c:pt idx="57">
                  <c:v>0.19584281910627616</c:v>
                </c:pt>
                <c:pt idx="58">
                  <c:v>0.18942296656009305</c:v>
                </c:pt>
                <c:pt idx="59">
                  <c:v>0.18305746833398684</c:v>
                </c:pt>
                <c:pt idx="60">
                  <c:v>0.17676720890339179</c:v>
                </c:pt>
                <c:pt idx="61">
                  <c:v>0.17056960244963107</c:v>
                </c:pt>
                <c:pt idx="62">
                  <c:v>0.16447906527820796</c:v>
                </c:pt>
                <c:pt idx="63">
                  <c:v>0.15850742000073206</c:v>
                </c:pt>
                <c:pt idx="64">
                  <c:v>0.15266424284596955</c:v>
                </c:pt>
                <c:pt idx="65">
                  <c:v>0.14695716324953728</c:v>
                </c:pt>
                <c:pt idx="66">
                  <c:v>0.14139212315259694</c:v>
                </c:pt>
                <c:pt idx="67">
                  <c:v>0.13597360209261752</c:v>
                </c:pt>
                <c:pt idx="68">
                  <c:v>0.13070481310345647</c:v>
                </c:pt>
                <c:pt idx="69">
                  <c:v>0.12558787359144272</c:v>
                </c:pt>
                <c:pt idx="70">
                  <c:v>0.12062395466978817</c:v>
                </c:pt>
                <c:pt idx="71">
                  <c:v>0.11581341187880763</c:v>
                </c:pt>
                <c:pt idx="72">
                  <c:v>0.11115589976635944</c:v>
                </c:pt>
                <c:pt idx="73">
                  <c:v>0.10665047243047834</c:v>
                </c:pt>
                <c:pt idx="74">
                  <c:v>0.1022956718180859</c:v>
                </c:pt>
                <c:pt idx="75">
                  <c:v>9.4030013966501985E-2</c:v>
                </c:pt>
                <c:pt idx="76">
                  <c:v>8.6339741678755993E-2</c:v>
                </c:pt>
                <c:pt idx="77">
                  <c:v>7.9201560578778168E-2</c:v>
                </c:pt>
                <c:pt idx="78">
                  <c:v>7.2589470012090623E-2</c:v>
                </c:pt>
                <c:pt idx="79">
                  <c:v>6.647584378022732E-2</c:v>
                </c:pt>
                <c:pt idx="80">
                  <c:v>6.0832258157850559E-2</c:v>
                </c:pt>
                <c:pt idx="81">
                  <c:v>5.5630121439392506E-2</c:v>
                </c:pt>
                <c:pt idx="82">
                  <c:v>5.0841147304546815E-2</c:v>
                </c:pt>
                <c:pt idx="83">
                  <c:v>4.6437705178934689E-2</c:v>
                </c:pt>
                <c:pt idx="84">
                  <c:v>4.2393073752839919E-2</c:v>
                </c:pt>
                <c:pt idx="85">
                  <c:v>3.8681618377033641E-2</c:v>
                </c:pt>
                <c:pt idx="86">
                  <c:v>3.5278908797624305E-2</c:v>
                </c:pt>
                <c:pt idx="87">
                  <c:v>3.2161790341361823E-2</c:v>
                </c:pt>
                <c:pt idx="88">
                  <c:v>2.9308419011188646E-2</c:v>
                </c:pt>
                <c:pt idx="89">
                  <c:v>2.6698268843363168E-2</c:v>
                </c:pt>
                <c:pt idx="90">
                  <c:v>2.3197385576647273E-2</c:v>
                </c:pt>
                <c:pt idx="91">
                  <c:v>2.0141262181887391E-2</c:v>
                </c:pt>
                <c:pt idx="92">
                  <c:v>1.7476479966878341E-2</c:v>
                </c:pt>
                <c:pt idx="93">
                  <c:v>1.5155338032263089E-2</c:v>
                </c:pt>
                <c:pt idx="94">
                  <c:v>1.3135411551836359E-2</c:v>
                </c:pt>
                <c:pt idx="95">
                  <c:v>1.1379096686072974E-2</c:v>
                </c:pt>
                <c:pt idx="96">
                  <c:v>9.8531603253097424E-3</c:v>
                </c:pt>
                <c:pt idx="97">
                  <c:v>8.5283066134328716E-3</c:v>
                </c:pt>
                <c:pt idx="98">
                  <c:v>7.3787677133044516E-3</c:v>
                </c:pt>
                <c:pt idx="99">
                  <c:v>6.3819230727797374E-3</c:v>
                </c:pt>
                <c:pt idx="100">
                  <c:v>5.0071248478942851E-3</c:v>
                </c:pt>
                <c:pt idx="101">
                  <c:v>3.9253592610839702E-3</c:v>
                </c:pt>
                <c:pt idx="102">
                  <c:v>3.0751452083102896E-3</c:v>
                </c:pt>
                <c:pt idx="103">
                  <c:v>2.4075899530718141E-3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A4-1D43-9FA6-F39512354C61}"/>
            </c:ext>
          </c:extLst>
        </c:ser>
        <c:ser>
          <c:idx val="2"/>
          <c:order val="2"/>
          <c:tx>
            <c:v>16</c:v>
          </c:tx>
          <c:spPr>
            <a:ln w="9525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'm=3'!$D$4:$D$107</c:f>
              <c:numCache>
                <c:formatCode>General</c:formatCode>
                <c:ptCount val="104"/>
                <c:pt idx="0">
                  <c:v>7.4491317176777995E-3</c:v>
                </c:pt>
                <c:pt idx="1">
                  <c:v>1.0532953891708229E-2</c:v>
                </c:pt>
                <c:pt idx="2">
                  <c:v>1.4891013043368097E-2</c:v>
                </c:pt>
                <c:pt idx="3">
                  <c:v>2.1045408902096781E-2</c:v>
                </c:pt>
                <c:pt idx="4">
                  <c:v>2.9724093550488061E-2</c:v>
                </c:pt>
                <c:pt idx="5">
                  <c:v>4.1927225671394466E-2</c:v>
                </c:pt>
                <c:pt idx="6">
                  <c:v>5.8986978304576193E-2</c:v>
                </c:pt>
                <c:pt idx="7">
                  <c:v>7.1869862682638008E-2</c:v>
                </c:pt>
                <c:pt idx="8">
                  <c:v>8.2558392897348926E-2</c:v>
                </c:pt>
                <c:pt idx="9">
                  <c:v>9.1825075560477795E-2</c:v>
                </c:pt>
                <c:pt idx="10">
                  <c:v>0.10006840687666826</c:v>
                </c:pt>
                <c:pt idx="11">
                  <c:v>0.10752648758578964</c:v>
                </c:pt>
                <c:pt idx="12">
                  <c:v>0.11435535930143817</c:v>
                </c:pt>
                <c:pt idx="13">
                  <c:v>0.12066404623012812</c:v>
                </c:pt>
                <c:pt idx="14">
                  <c:v>0.12653239862070351</c:v>
                </c:pt>
                <c:pt idx="15">
                  <c:v>0.13717741614316009</c:v>
                </c:pt>
                <c:pt idx="16">
                  <c:v>0.1466379262896195</c:v>
                </c:pt>
                <c:pt idx="17">
                  <c:v>0.15514315673304249</c:v>
                </c:pt>
                <c:pt idx="18">
                  <c:v>0.16285431419467314</c:v>
                </c:pt>
                <c:pt idx="19">
                  <c:v>0.16989024357708538</c:v>
                </c:pt>
                <c:pt idx="20">
                  <c:v>0.17634179213207124</c:v>
                </c:pt>
                <c:pt idx="21">
                  <c:v>0.18228042897347346</c:v>
                </c:pt>
                <c:pt idx="22">
                  <c:v>0.18776370630873374</c:v>
                </c:pt>
                <c:pt idx="23">
                  <c:v>0.19283887448525569</c:v>
                </c:pt>
                <c:pt idx="24">
                  <c:v>0.19754536285839025</c:v>
                </c:pt>
                <c:pt idx="25">
                  <c:v>0.20398546473577794</c:v>
                </c:pt>
                <c:pt idx="26">
                  <c:v>0.20976336398126952</c:v>
                </c:pt>
                <c:pt idx="27">
                  <c:v>0.21495468996379408</c:v>
                </c:pt>
                <c:pt idx="28">
                  <c:v>0.21962187554249007</c:v>
                </c:pt>
                <c:pt idx="29">
                  <c:v>0.22381729017153748</c:v>
                </c:pt>
                <c:pt idx="30">
                  <c:v>0.22758546243566455</c:v>
                </c:pt>
                <c:pt idx="31">
                  <c:v>0.23096469789828347</c:v>
                </c:pt>
                <c:pt idx="32">
                  <c:v>0.23398828330677809</c:v>
                </c:pt>
                <c:pt idx="33">
                  <c:v>0.23668540048859144</c:v>
                </c:pt>
                <c:pt idx="34">
                  <c:v>0.23908183187773788</c:v>
                </c:pt>
                <c:pt idx="35">
                  <c:v>0.24184862891253917</c:v>
                </c:pt>
                <c:pt idx="36">
                  <c:v>0.24416924669181594</c:v>
                </c:pt>
                <c:pt idx="37">
                  <c:v>0.2460853674757337</c:v>
                </c:pt>
                <c:pt idx="38">
                  <c:v>0.24763358537600721</c:v>
                </c:pt>
                <c:pt idx="39">
                  <c:v>0.24884626186830894</c:v>
                </c:pt>
                <c:pt idx="40">
                  <c:v>0.24975219870898022</c:v>
                </c:pt>
                <c:pt idx="41">
                  <c:v>0.25037717447504282</c:v>
                </c:pt>
                <c:pt idx="42">
                  <c:v>0.25074437762758806</c:v>
                </c:pt>
                <c:pt idx="43">
                  <c:v>0.25087475993788749</c:v>
                </c:pt>
                <c:pt idx="44">
                  <c:v>0.25078732782941465</c:v>
                </c:pt>
                <c:pt idx="45">
                  <c:v>0.24972571566304907</c:v>
                </c:pt>
                <c:pt idx="46">
                  <c:v>0.24763951970079776</c:v>
                </c:pt>
                <c:pt idx="47">
                  <c:v>0.24471719307755696</c:v>
                </c:pt>
                <c:pt idx="48">
                  <c:v>0.24111341321055915</c:v>
                </c:pt>
                <c:pt idx="49">
                  <c:v>0.2369564852977305</c:v>
                </c:pt>
                <c:pt idx="50">
                  <c:v>0.23235372970815107</c:v>
                </c:pt>
                <c:pt idx="51">
                  <c:v>0.22739550428453026</c:v>
                </c:pt>
                <c:pt idx="52">
                  <c:v>0.22215827403747229</c:v>
                </c:pt>
                <c:pt idx="53">
                  <c:v>0.21670699847688107</c:v>
                </c:pt>
                <c:pt idx="54">
                  <c:v>0.21109701887175852</c:v>
                </c:pt>
                <c:pt idx="55">
                  <c:v>0.20537557158834105</c:v>
                </c:pt>
                <c:pt idx="56">
                  <c:v>0.19958301680704013</c:v>
                </c:pt>
                <c:pt idx="57">
                  <c:v>0.19375384712508933</c:v>
                </c:pt>
                <c:pt idx="58">
                  <c:v>0.18791752349621518</c:v>
                </c:pt>
                <c:pt idx="59">
                  <c:v>0.18209917398980335</c:v>
                </c:pt>
                <c:pt idx="60">
                  <c:v>0.17632018229986501</c:v>
                </c:pt>
                <c:pt idx="61">
                  <c:v>0.17059868672212072</c:v>
                </c:pt>
                <c:pt idx="62">
                  <c:v>0.16495000573709515</c:v>
                </c:pt>
                <c:pt idx="63">
                  <c:v>0.15938700291288807</c:v>
                </c:pt>
                <c:pt idx="64">
                  <c:v>0.15392040124870573</c:v>
                </c:pt>
                <c:pt idx="65">
                  <c:v>0.14855905509415557</c:v>
                </c:pt>
                <c:pt idx="66">
                  <c:v>0.14331018624121777</c:v>
                </c:pt>
                <c:pt idx="67">
                  <c:v>0.13817958958255769</c:v>
                </c:pt>
                <c:pt idx="68">
                  <c:v>0.13317181277964421</c:v>
                </c:pt>
                <c:pt idx="69">
                  <c:v>0.12829031362714718</c:v>
                </c:pt>
                <c:pt idx="70">
                  <c:v>0.12353759819205901</c:v>
                </c:pt>
                <c:pt idx="71">
                  <c:v>0.11891534231382268</c:v>
                </c:pt>
                <c:pt idx="72">
                  <c:v>0.11442449865050848</c:v>
                </c:pt>
                <c:pt idx="73">
                  <c:v>0.11006539112673235</c:v>
                </c:pt>
                <c:pt idx="74">
                  <c:v>0.10583779836695976</c:v>
                </c:pt>
                <c:pt idx="75">
                  <c:v>9.7773979305705264E-2</c:v>
                </c:pt>
                <c:pt idx="76">
                  <c:v>9.0222963693077099E-2</c:v>
                </c:pt>
                <c:pt idx="77">
                  <c:v>8.3169871421582081E-2</c:v>
                </c:pt>
                <c:pt idx="78">
                  <c:v>7.6596398996817666E-2</c:v>
                </c:pt>
                <c:pt idx="79">
                  <c:v>7.0481901144581069E-2</c:v>
                </c:pt>
                <c:pt idx="80">
                  <c:v>6.4804237489045999E-2</c:v>
                </c:pt>
                <c:pt idx="81">
                  <c:v>5.9540432796472503E-2</c:v>
                </c:pt>
                <c:pt idx="82">
                  <c:v>5.4667188785579038E-2</c:v>
                </c:pt>
                <c:pt idx="83">
                  <c:v>5.0161277498512423E-2</c:v>
                </c:pt>
                <c:pt idx="84">
                  <c:v>4.5999840051457776E-2</c:v>
                </c:pt>
                <c:pt idx="85">
                  <c:v>4.216060977748147E-2</c:v>
                </c:pt>
                <c:pt idx="86">
                  <c:v>3.8622075002073708E-2</c:v>
                </c:pt>
                <c:pt idx="87">
                  <c:v>3.5363593710033954E-2</c:v>
                </c:pt>
                <c:pt idx="88">
                  <c:v>3.2365469990289136E-2</c:v>
                </c:pt>
                <c:pt idx="89">
                  <c:v>2.960900024783477E-2</c:v>
                </c:pt>
                <c:pt idx="90">
                  <c:v>2.5888981257799679E-2</c:v>
                </c:pt>
                <c:pt idx="91">
                  <c:v>2.2617709474045664E-2</c:v>
                </c:pt>
                <c:pt idx="92">
                  <c:v>1.9744818183870867E-2</c:v>
                </c:pt>
                <c:pt idx="93">
                  <c:v>1.7224782594029535E-2</c:v>
                </c:pt>
                <c:pt idx="94">
                  <c:v>1.501664670381438E-2</c:v>
                </c:pt>
                <c:pt idx="95">
                  <c:v>1.3083711164823077E-2</c:v>
                </c:pt>
                <c:pt idx="96">
                  <c:v>1.1393203107600662E-2</c:v>
                </c:pt>
                <c:pt idx="97">
                  <c:v>9.9159426622419822E-3</c:v>
                </c:pt>
                <c:pt idx="98">
                  <c:v>8.6260162831316971E-3</c:v>
                </c:pt>
                <c:pt idx="99">
                  <c:v>7.5004635896335752E-3</c:v>
                </c:pt>
                <c:pt idx="100">
                  <c:v>5.9357606282458121E-3</c:v>
                </c:pt>
                <c:pt idx="101">
                  <c:v>4.6924279318754812E-3</c:v>
                </c:pt>
                <c:pt idx="102">
                  <c:v>3.7059159468956311E-3</c:v>
                </c:pt>
                <c:pt idx="103">
                  <c:v>2.9242089130599542E-3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A4-1D43-9FA6-F39512354C61}"/>
            </c:ext>
          </c:extLst>
        </c:ser>
        <c:ser>
          <c:idx val="3"/>
          <c:order val="3"/>
          <c:tx>
            <c:v>32</c:v>
          </c:tx>
          <c:spPr>
            <a:ln w="952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'm=3'!$E$4:$E$107</c:f>
              <c:numCache>
                <c:formatCode>General</c:formatCode>
                <c:ptCount val="104"/>
                <c:pt idx="0">
                  <c:v>7.2317953542276447E-3</c:v>
                </c:pt>
                <c:pt idx="1">
                  <c:v>1.0225677631417421E-2</c:v>
                </c:pt>
                <c:pt idx="2">
                  <c:v>1.4456695651634285E-2</c:v>
                </c:pt>
                <c:pt idx="3">
                  <c:v>2.0431860845800121E-2</c:v>
                </c:pt>
                <c:pt idx="4">
                  <c:v>2.8858296569752157E-2</c:v>
                </c:pt>
                <c:pt idx="5">
                  <c:v>4.0708137717283037E-2</c:v>
                </c:pt>
                <c:pt idx="6">
                  <c:v>5.7277931343736342E-2</c:v>
                </c:pt>
                <c:pt idx="7">
                  <c:v>6.9794957618395534E-2</c:v>
                </c:pt>
                <c:pt idx="8">
                  <c:v>8.0183408218760466E-2</c:v>
                </c:pt>
                <c:pt idx="9">
                  <c:v>8.9192968183940541E-2</c:v>
                </c:pt>
                <c:pt idx="10">
                  <c:v>9.7210312664484058E-2</c:v>
                </c:pt>
                <c:pt idx="11">
                  <c:v>0.10446645012594881</c:v>
                </c:pt>
                <c:pt idx="12">
                  <c:v>0.11111275482976092</c:v>
                </c:pt>
                <c:pt idx="13">
                  <c:v>0.11725497628026978</c:v>
                </c:pt>
                <c:pt idx="14">
                  <c:v>0.12297055617778582</c:v>
                </c:pt>
                <c:pt idx="15">
                  <c:v>0.13334415526703219</c:v>
                </c:pt>
                <c:pt idx="16">
                  <c:v>0.14257048009365889</c:v>
                </c:pt>
                <c:pt idx="17">
                  <c:v>0.15087171493154039</c:v>
                </c:pt>
                <c:pt idx="18">
                  <c:v>0.15840407074871024</c:v>
                </c:pt>
                <c:pt idx="19">
                  <c:v>0.16528267840947861</c:v>
                </c:pt>
                <c:pt idx="20">
                  <c:v>0.1715955226138122</c:v>
                </c:pt>
                <c:pt idx="21">
                  <c:v>0.17741180236197487</c:v>
                </c:pt>
                <c:pt idx="22">
                  <c:v>0.18278722749154064</c:v>
                </c:pt>
                <c:pt idx="23">
                  <c:v>0.18776752432627883</c:v>
                </c:pt>
                <c:pt idx="24">
                  <c:v>0.19239084120552666</c:v>
                </c:pt>
                <c:pt idx="25">
                  <c:v>0.19872577744585659</c:v>
                </c:pt>
                <c:pt idx="26">
                  <c:v>0.20441933590311395</c:v>
                </c:pt>
                <c:pt idx="27">
                  <c:v>0.20954462895739204</c:v>
                </c:pt>
                <c:pt idx="28">
                  <c:v>0.21416199402307534</c:v>
                </c:pt>
                <c:pt idx="29">
                  <c:v>0.21832202935391332</c:v>
                </c:pt>
                <c:pt idx="30">
                  <c:v>0.22206774715719682</c:v>
                </c:pt>
                <c:pt idx="31">
                  <c:v>0.22543614061043871</c:v>
                </c:pt>
                <c:pt idx="32">
                  <c:v>0.22845935000492457</c:v>
                </c:pt>
                <c:pt idx="33">
                  <c:v>0.23116554758016705</c:v>
                </c:pt>
                <c:pt idx="34">
                  <c:v>0.23357962047624573</c:v>
                </c:pt>
                <c:pt idx="35">
                  <c:v>0.2363818882397006</c:v>
                </c:pt>
                <c:pt idx="36">
                  <c:v>0.23875011450981923</c:v>
                </c:pt>
                <c:pt idx="37">
                  <c:v>0.24072452394616706</c:v>
                </c:pt>
                <c:pt idx="38">
                  <c:v>0.24234043046370413</c:v>
                </c:pt>
                <c:pt idx="39">
                  <c:v>0.24362906433765349</c:v>
                </c:pt>
                <c:pt idx="40">
                  <c:v>0.24461822257717497</c:v>
                </c:pt>
                <c:pt idx="41">
                  <c:v>0.24533278733030681</c:v>
                </c:pt>
                <c:pt idx="42">
                  <c:v>0.24579514417852719</c:v>
                </c:pt>
                <c:pt idx="43">
                  <c:v>0.24602552340181388</c:v>
                </c:pt>
                <c:pt idx="44">
                  <c:v>0.24604228120620697</c:v>
                </c:pt>
                <c:pt idx="45">
                  <c:v>0.24525576847122948</c:v>
                </c:pt>
                <c:pt idx="46">
                  <c:v>0.24345958074497551</c:v>
                </c:pt>
                <c:pt idx="47">
                  <c:v>0.24083605050147447</c:v>
                </c:pt>
                <c:pt idx="48">
                  <c:v>0.23753500900527766</c:v>
                </c:pt>
                <c:pt idx="49">
                  <c:v>0.23368091398416224</c:v>
                </c:pt>
                <c:pt idx="50">
                  <c:v>0.22937803261312292</c:v>
                </c:pt>
                <c:pt idx="51">
                  <c:v>0.22471430868307121</c:v>
                </c:pt>
                <c:pt idx="52">
                  <c:v>0.21976431219301146</c:v>
                </c:pt>
                <c:pt idx="53">
                  <c:v>0.21459153213791818</c:v>
                </c:pt>
                <c:pt idx="54">
                  <c:v>0.20925018829354119</c:v>
                </c:pt>
                <c:pt idx="55">
                  <c:v>0.20378668358522595</c:v>
                </c:pt>
                <c:pt idx="56">
                  <c:v>0.19824078305904064</c:v>
                </c:pt>
                <c:pt idx="57">
                  <c:v>0.19264658155263481</c:v>
                </c:pt>
                <c:pt idx="58">
                  <c:v>0.18703330571585669</c:v>
                </c:pt>
                <c:pt idx="59">
                  <c:v>0.1814259844948394</c:v>
                </c:pt>
                <c:pt idx="60">
                  <c:v>0.17584601395438018</c:v>
                </c:pt>
                <c:pt idx="61">
                  <c:v>0.17031163633217561</c:v>
                </c:pt>
                <c:pt idx="62">
                  <c:v>0.16483834881058657</c:v>
                </c:pt>
                <c:pt idx="63">
                  <c:v>0.15943925419820562</c:v>
                </c:pt>
                <c:pt idx="64">
                  <c:v>0.15412536322138964</c:v>
                </c:pt>
                <c:pt idx="65">
                  <c:v>0.14890585621793007</c:v>
                </c:pt>
                <c:pt idx="66">
                  <c:v>0.14378831054828078</c:v>
                </c:pt>
                <c:pt idx="67">
                  <c:v>0.13877889888518977</c:v>
                </c:pt>
                <c:pt idx="68">
                  <c:v>0.13388256263136325</c:v>
                </c:pt>
                <c:pt idx="69">
                  <c:v>0.12910316398928656</c:v>
                </c:pt>
                <c:pt idx="70">
                  <c:v>0.12444361962493318</c:v>
                </c:pt>
                <c:pt idx="71">
                  <c:v>0.11990601839595225</c:v>
                </c:pt>
                <c:pt idx="72">
                  <c:v>0.1154917252310461</c:v>
                </c:pt>
                <c:pt idx="73">
                  <c:v>0.11120147293232147</c:v>
                </c:pt>
                <c:pt idx="74">
                  <c:v>0.10703544341239675</c:v>
                </c:pt>
                <c:pt idx="75">
                  <c:v>9.9074449564287154E-2</c:v>
                </c:pt>
                <c:pt idx="76">
                  <c:v>9.160171970656214E-2</c:v>
                </c:pt>
                <c:pt idx="77">
                  <c:v>8.460525333381029E-2</c:v>
                </c:pt>
                <c:pt idx="78">
                  <c:v>7.806943174087394E-2</c:v>
                </c:pt>
                <c:pt idx="79">
                  <c:v>7.1976089300085408E-2</c:v>
                </c:pt>
                <c:pt idx="80">
                  <c:v>6.6305357342503229E-2</c:v>
                </c:pt>
                <c:pt idx="81">
                  <c:v>6.1036327040536374E-2</c:v>
                </c:pt>
                <c:pt idx="82">
                  <c:v>5.6147567696561221E-2</c:v>
                </c:pt>
                <c:pt idx="83">
                  <c:v>5.1617529216574275E-2</c:v>
                </c:pt>
                <c:pt idx="84">
                  <c:v>4.7424851665704912E-2</c:v>
                </c:pt>
                <c:pt idx="85">
                  <c:v>4.3548600221452433E-2</c:v>
                </c:pt>
                <c:pt idx="86">
                  <c:v>3.9968440242640714E-2</c:v>
                </c:pt>
                <c:pt idx="87">
                  <c:v>3.6664764325177242E-2</c:v>
                </c:pt>
                <c:pt idx="88">
                  <c:v>3.3618780948168656E-2</c:v>
                </c:pt>
                <c:pt idx="89">
                  <c:v>3.0812572497439499E-2</c:v>
                </c:pt>
                <c:pt idx="90">
                  <c:v>2.7015880561546537E-2</c:v>
                </c:pt>
                <c:pt idx="91">
                  <c:v>2.3667107485245677E-2</c:v>
                </c:pt>
                <c:pt idx="92">
                  <c:v>2.0717366644162908E-2</c:v>
                </c:pt>
                <c:pt idx="93">
                  <c:v>1.8122265187528599E-2</c:v>
                </c:pt>
                <c:pt idx="94">
                  <c:v>1.584168944958762E-2</c:v>
                </c:pt>
                <c:pt idx="95">
                  <c:v>1.3839543794963834E-2</c:v>
                </c:pt>
                <c:pt idx="96">
                  <c:v>1.2083464423121923E-2</c:v>
                </c:pt>
                <c:pt idx="97">
                  <c:v>1.0544523492188363E-2</c:v>
                </c:pt>
                <c:pt idx="98">
                  <c:v>9.196934336736488E-3</c:v>
                </c:pt>
                <c:pt idx="99">
                  <c:v>8.0177651496522347E-3</c:v>
                </c:pt>
                <c:pt idx="100">
                  <c:v>6.3725381711646602E-3</c:v>
                </c:pt>
                <c:pt idx="101">
                  <c:v>5.0592244563152037E-3</c:v>
                </c:pt>
                <c:pt idx="102">
                  <c:v>4.0124688603114201E-3</c:v>
                </c:pt>
                <c:pt idx="103">
                  <c:v>3.1793172377268656E-3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A4-1D43-9FA6-F39512354C61}"/>
            </c:ext>
          </c:extLst>
        </c:ser>
        <c:ser>
          <c:idx val="4"/>
          <c:order val="4"/>
          <c:tx>
            <c:v>64</c:v>
          </c:tx>
          <c:spPr>
            <a:ln w="95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'm=3'!$F$4:$F$107</c:f>
              <c:numCache>
                <c:formatCode>General</c:formatCode>
                <c:ptCount val="104"/>
                <c:pt idx="0">
                  <c:v>7.1375423925272505E-3</c:v>
                </c:pt>
                <c:pt idx="1">
                  <c:v>1.0092419262076434E-2</c:v>
                </c:pt>
                <c:pt idx="2">
                  <c:v>1.4268340085105252E-2</c:v>
                </c:pt>
                <c:pt idx="3">
                  <c:v>2.0165769143194755E-2</c:v>
                </c:pt>
                <c:pt idx="4">
                  <c:v>2.8482786278349846E-2</c:v>
                </c:pt>
                <c:pt idx="5">
                  <c:v>4.0179343226138232E-2</c:v>
                </c:pt>
                <c:pt idx="6">
                  <c:v>5.6536453331613924E-2</c:v>
                </c:pt>
                <c:pt idx="7">
                  <c:v>6.8894558289170904E-2</c:v>
                </c:pt>
                <c:pt idx="8">
                  <c:v>7.9152569668160311E-2</c:v>
                </c:pt>
                <c:pt idx="9">
                  <c:v>8.8050282971006491E-2</c:v>
                </c:pt>
                <c:pt idx="10">
                  <c:v>9.5969252109692427E-2</c:v>
                </c:pt>
                <c:pt idx="11">
                  <c:v>0.10313741375593907</c:v>
                </c:pt>
                <c:pt idx="12">
                  <c:v>0.10970412118260013</c:v>
                </c:pt>
                <c:pt idx="13">
                  <c:v>0.11577370630290545</c:v>
                </c:pt>
                <c:pt idx="14">
                  <c:v>0.12142256845198438</c:v>
                </c:pt>
                <c:pt idx="15">
                  <c:v>0.13167747990848033</c:v>
                </c:pt>
                <c:pt idx="16">
                  <c:v>0.14080120480803895</c:v>
                </c:pt>
                <c:pt idx="17">
                  <c:v>0.14901288269599769</c:v>
                </c:pt>
                <c:pt idx="18">
                  <c:v>0.15646656608888376</c:v>
                </c:pt>
                <c:pt idx="19">
                  <c:v>0.16327578197817835</c:v>
                </c:pt>
                <c:pt idx="20">
                  <c:v>0.16952727949233634</c:v>
                </c:pt>
                <c:pt idx="21">
                  <c:v>0.17528927822480922</c:v>
                </c:pt>
                <c:pt idx="22">
                  <c:v>0.18061669349385365</c:v>
                </c:pt>
                <c:pt idx="23">
                  <c:v>0.18555459465650398</c:v>
                </c:pt>
                <c:pt idx="24">
                  <c:v>0.19014057804728793</c:v>
                </c:pt>
                <c:pt idx="25">
                  <c:v>0.19642799528393698</c:v>
                </c:pt>
                <c:pt idx="26">
                  <c:v>0.20208305606081461</c:v>
                </c:pt>
                <c:pt idx="27">
                  <c:v>0.20717778937502879</c:v>
                </c:pt>
                <c:pt idx="28">
                  <c:v>0.21177163100320895</c:v>
                </c:pt>
                <c:pt idx="29">
                  <c:v>0.2159144172785292</c:v>
                </c:pt>
                <c:pt idx="30">
                  <c:v>0.21964850823052573</c:v>
                </c:pt>
                <c:pt idx="31">
                  <c:v>0.22301033266290299</c:v>
                </c:pt>
                <c:pt idx="32">
                  <c:v>0.22603153787637018</c:v>
                </c:pt>
                <c:pt idx="33">
                  <c:v>0.22873986197051133</c:v>
                </c:pt>
                <c:pt idx="34">
                  <c:v>0.23115980706536515</c:v>
                </c:pt>
                <c:pt idx="35">
                  <c:v>0.23397514240058503</c:v>
                </c:pt>
                <c:pt idx="36">
                  <c:v>0.23636176946401485</c:v>
                </c:pt>
                <c:pt idx="37">
                  <c:v>0.23835928561436437</c:v>
                </c:pt>
                <c:pt idx="38">
                  <c:v>0.24000245355788544</c:v>
                </c:pt>
                <c:pt idx="39">
                  <c:v>0.2413220162394536</c:v>
                </c:pt>
                <c:pt idx="40">
                  <c:v>0.24234533752976678</c:v>
                </c:pt>
                <c:pt idx="41">
                  <c:v>0.24309691284256707</c:v>
                </c:pt>
                <c:pt idx="42">
                  <c:v>0.24359878109083291</c:v>
                </c:pt>
                <c:pt idx="43">
                  <c:v>0.2438708607357318</c:v>
                </c:pt>
                <c:pt idx="44">
                  <c:v>0.24393122667840014</c:v>
                </c:pt>
                <c:pt idx="45">
                  <c:v>0.24326046878389795</c:v>
                </c:pt>
                <c:pt idx="46">
                  <c:v>0.24158705816698142</c:v>
                </c:pt>
                <c:pt idx="47">
                  <c:v>0.23909066104319071</c:v>
                </c:pt>
                <c:pt idx="48">
                  <c:v>0.23591898839921482</c:v>
                </c:pt>
                <c:pt idx="49">
                  <c:v>0.23219480589887267</c:v>
                </c:pt>
                <c:pt idx="50">
                  <c:v>0.22802102966171475</c:v>
                </c:pt>
                <c:pt idx="51">
                  <c:v>0.2234845272836217</c:v>
                </c:pt>
                <c:pt idx="52">
                  <c:v>0.21865901623358869</c:v>
                </c:pt>
                <c:pt idx="53">
                  <c:v>0.2136073163428395</c:v>
                </c:pt>
                <c:pt idx="54">
                  <c:v>0.20838312941194456</c:v>
                </c:pt>
                <c:pt idx="55">
                  <c:v>0.20303246557398361</c:v>
                </c:pt>
                <c:pt idx="56">
                  <c:v>0.19759480103170468</c:v>
                </c:pt>
                <c:pt idx="57">
                  <c:v>0.19210402823929484</c:v>
                </c:pt>
                <c:pt idx="58">
                  <c:v>0.18658924341204761</c:v>
                </c:pt>
                <c:pt idx="59">
                  <c:v>0.18107540489562246</c:v>
                </c:pt>
                <c:pt idx="60">
                  <c:v>0.1755838878213937</c:v>
                </c:pt>
                <c:pt idx="61">
                  <c:v>0.17013295459145325</c:v>
                </c:pt>
                <c:pt idx="62">
                  <c:v>0.16473815640239714</c:v>
                </c:pt>
                <c:pt idx="63">
                  <c:v>0.1594126777792737</c:v>
                </c:pt>
                <c:pt idx="64">
                  <c:v>0.15416763364163183</c:v>
                </c:pt>
                <c:pt idx="65">
                  <c:v>0.14901232654876956</c:v>
                </c:pt>
                <c:pt idx="66">
                  <c:v>0.14395447032052588</c:v>
                </c:pt>
                <c:pt idx="67">
                  <c:v>0.1390003850960026</c:v>
                </c:pt>
                <c:pt idx="68">
                  <c:v>0.13415516799788862</c:v>
                </c:pt>
                <c:pt idx="69">
                  <c:v>0.12942284285785605</c:v>
                </c:pt>
                <c:pt idx="70">
                  <c:v>0.12480649188693733</c:v>
                </c:pt>
                <c:pt idx="71">
                  <c:v>0.12030837171253866</c:v>
                </c:pt>
                <c:pt idx="72">
                  <c:v>0.11593001582716528</c:v>
                </c:pt>
                <c:pt idx="73">
                  <c:v>0.11167232518511681</c:v>
                </c:pt>
                <c:pt idx="74">
                  <c:v>0.10753564842846808</c:v>
                </c:pt>
                <c:pt idx="75">
                  <c:v>9.9624388319845561E-2</c:v>
                </c:pt>
                <c:pt idx="76">
                  <c:v>9.2190488365956252E-2</c:v>
                </c:pt>
                <c:pt idx="77">
                  <c:v>8.5223161745019718E-2</c:v>
                </c:pt>
                <c:pt idx="78">
                  <c:v>7.8707929646011768E-2</c:v>
                </c:pt>
                <c:pt idx="79">
                  <c:v>7.2627686504178696E-2</c:v>
                </c:pt>
                <c:pt idx="80">
                  <c:v>6.6963541242019989E-2</c:v>
                </c:pt>
                <c:pt idx="81">
                  <c:v>6.1695480007490512E-2</c:v>
                </c:pt>
                <c:pt idx="82">
                  <c:v>5.6802886120295375E-2</c:v>
                </c:pt>
                <c:pt idx="83">
                  <c:v>5.2264945473566117E-2</c:v>
                </c:pt>
                <c:pt idx="84">
                  <c:v>4.806095988060622E-2</c:v>
                </c:pt>
                <c:pt idx="85">
                  <c:v>4.4170586371816214E-2</c:v>
                </c:pt>
                <c:pt idx="86">
                  <c:v>4.0574016923850431E-2</c:v>
                </c:pt>
                <c:pt idx="87">
                  <c:v>3.7252110314385044E-2</c:v>
                </c:pt>
                <c:pt idx="88">
                  <c:v>3.4186485573729782E-2</c:v>
                </c:pt>
                <c:pt idx="89">
                  <c:v>3.1359584723389566E-2</c:v>
                </c:pt>
                <c:pt idx="90">
                  <c:v>2.7530557183499414E-2</c:v>
                </c:pt>
                <c:pt idx="91">
                  <c:v>2.4148663093367443E-2</c:v>
                </c:pt>
                <c:pt idx="92">
                  <c:v>2.1165717964925671E-2</c:v>
                </c:pt>
                <c:pt idx="93">
                  <c:v>1.8537876537936076E-2</c:v>
                </c:pt>
                <c:pt idx="94">
                  <c:v>1.6225442864318745E-2</c:v>
                </c:pt>
                <c:pt idx="95">
                  <c:v>1.4192630861780367E-2</c:v>
                </c:pt>
                <c:pt idx="96">
                  <c:v>1.2407297026244992E-2</c:v>
                </c:pt>
                <c:pt idx="97">
                  <c:v>1.0840660878448285E-2</c:v>
                </c:pt>
                <c:pt idx="98">
                  <c:v>9.4670241588832998E-3</c:v>
                </c:pt>
                <c:pt idx="99">
                  <c:v>8.2634963875665192E-3</c:v>
                </c:pt>
                <c:pt idx="100">
                  <c:v>6.5814234547030793E-3</c:v>
                </c:pt>
                <c:pt idx="101">
                  <c:v>5.2358124938767583E-3</c:v>
                </c:pt>
                <c:pt idx="102">
                  <c:v>4.1610260430333321E-3</c:v>
                </c:pt>
                <c:pt idx="103">
                  <c:v>3.303749585805323E-3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A4-1D43-9FA6-F39512354C61}"/>
            </c:ext>
          </c:extLst>
        </c:ser>
        <c:ser>
          <c:idx val="5"/>
          <c:order val="5"/>
          <c:tx>
            <c:v>Limit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'm=3'!$A$4:$A$107</c:f>
              <c:numCache>
                <c:formatCode>General</c:formatCode>
                <c:ptCount val="10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</c:numCache>
            </c:numRef>
          </c:xVal>
          <c:yVal>
            <c:numRef>
              <c:f>'m=3'!$G$4:$G$107</c:f>
              <c:numCache>
                <c:formatCode>General</c:formatCode>
                <c:ptCount val="104"/>
                <c:pt idx="0">
                  <c:v>7.0512679476506098E-3</c:v>
                </c:pt>
                <c:pt idx="1">
                  <c:v>9.9704407604095484E-3</c:v>
                </c:pt>
                <c:pt idx="2">
                  <c:v>1.4095926880709087E-2</c:v>
                </c:pt>
                <c:pt idx="3">
                  <c:v>1.9922195704738216E-2</c:v>
                </c:pt>
                <c:pt idx="4">
                  <c:v>2.813904356065048E-2</c:v>
                </c:pt>
                <c:pt idx="5">
                  <c:v>3.9695254747701213E-2</c:v>
                </c:pt>
                <c:pt idx="6">
                  <c:v>5.585758033944685E-2</c:v>
                </c:pt>
                <c:pt idx="7">
                  <c:v>6.8070082341443489E-2</c:v>
                </c:pt>
                <c:pt idx="8">
                  <c:v>7.8208538795091209E-2</c:v>
                </c:pt>
                <c:pt idx="9">
                  <c:v>8.7003696738629288E-2</c:v>
                </c:pt>
                <c:pt idx="10">
                  <c:v>9.4832425071354101E-2</c:v>
                </c:pt>
                <c:pt idx="11">
                  <c:v>0.10191985073696701</c:v>
                </c:pt>
                <c:pt idx="12">
                  <c:v>0.10841347871048637</c:v>
                </c:pt>
                <c:pt idx="13">
                  <c:v>0.11441634463815725</c:v>
                </c:pt>
                <c:pt idx="14">
                  <c:v>0.12000389484301349</c:v>
                </c:pt>
                <c:pt idx="15">
                  <c:v>0.13014965461318354</c:v>
                </c:pt>
                <c:pt idx="16">
                  <c:v>0.13917892249687608</c:v>
                </c:pt>
                <c:pt idx="17">
                  <c:v>0.1473080561213293</c:v>
                </c:pt>
                <c:pt idx="18">
                  <c:v>0.1546891364428444</c:v>
                </c:pt>
                <c:pt idx="19">
                  <c:v>0.16143422587153616</c:v>
                </c:pt>
                <c:pt idx="20">
                  <c:v>0.16762894558034055</c:v>
                </c:pt>
                <c:pt idx="21">
                  <c:v>0.17334062129521516</c:v>
                </c:pt>
                <c:pt idx="22">
                  <c:v>0.17862344338710245</c:v>
                </c:pt>
                <c:pt idx="23">
                  <c:v>0.18352188191364646</c:v>
                </c:pt>
                <c:pt idx="24">
                  <c:v>0.18807302976825618</c:v>
                </c:pt>
                <c:pt idx="25">
                  <c:v>0.19431594824147727</c:v>
                </c:pt>
                <c:pt idx="26">
                  <c:v>0.19993476173507982</c:v>
                </c:pt>
                <c:pt idx="27">
                  <c:v>0.20500051182615481</c:v>
                </c:pt>
                <c:pt idx="28">
                  <c:v>0.20957181268214004</c:v>
                </c:pt>
                <c:pt idx="29">
                  <c:v>0.21369780645415901</c:v>
                </c:pt>
                <c:pt idx="30">
                  <c:v>0.21742025904771578</c:v>
                </c:pt>
                <c:pt idx="31">
                  <c:v>0.22077508517296174</c:v>
                </c:pt>
                <c:pt idx="32">
                  <c:v>0.22379348308090038</c:v>
                </c:pt>
                <c:pt idx="33">
                  <c:v>0.22650279542987775</c:v>
                </c:pt>
                <c:pt idx="34">
                  <c:v>0.22892717363045581</c:v>
                </c:pt>
                <c:pt idx="35">
                  <c:v>0.23175324220918625</c:v>
                </c:pt>
                <c:pt idx="36">
                  <c:v>0.23415551892011038</c:v>
                </c:pt>
                <c:pt idx="37">
                  <c:v>0.23617302951428618</c:v>
                </c:pt>
                <c:pt idx="38">
                  <c:v>0.2378400343052692</c:v>
                </c:pt>
                <c:pt idx="39">
                  <c:v>0.239186831934564</c:v>
                </c:pt>
                <c:pt idx="40">
                  <c:v>0.24024039123836591</c:v>
                </c:pt>
                <c:pt idx="41">
                  <c:v>0.24102485477575128</c:v>
                </c:pt>
                <c:pt idx="42">
                  <c:v>0.24156194501712216</c:v>
                </c:pt>
                <c:pt idx="43">
                  <c:v>0.24187129564823129</c:v>
                </c:pt>
                <c:pt idx="44">
                  <c:v>0.24197072451914337</c:v>
                </c:pt>
                <c:pt idx="45">
                  <c:v>0.24140398965467799</c:v>
                </c:pt>
                <c:pt idx="46">
                  <c:v>0.23984131668207989</c:v>
                </c:pt>
                <c:pt idx="47">
                  <c:v>0.2374599263336418</c:v>
                </c:pt>
                <c:pt idx="48">
                  <c:v>0.23440558028311684</c:v>
                </c:pt>
                <c:pt idx="49">
                  <c:v>0.23079948420818283</c:v>
                </c:pt>
                <c:pt idx="50">
                  <c:v>0.22674330448995825</c:v>
                </c:pt>
                <c:pt idx="51">
                  <c:v>0.22232290927060971</c:v>
                </c:pt>
                <c:pt idx="52">
                  <c:v>0.2176112204517687</c:v>
                </c:pt>
                <c:pt idx="53">
                  <c:v>0.21267042966372285</c:v>
                </c:pt>
                <c:pt idx="54">
                  <c:v>0.20755374871029728</c:v>
                </c:pt>
                <c:pt idx="55">
                  <c:v>0.20230681235851691</c:v>
                </c:pt>
                <c:pt idx="56">
                  <c:v>0.19696881682091438</c:v>
                </c:pt>
                <c:pt idx="57">
                  <c:v>0.19157345407042367</c:v>
                </c:pt>
                <c:pt idx="58">
                  <c:v>0.18614968617662289</c:v>
                </c:pt>
                <c:pt idx="59">
                  <c:v>0.18072239266818121</c:v>
                </c:pt>
                <c:pt idx="60">
                  <c:v>0.17531291594240209</c:v>
                </c:pt>
                <c:pt idx="61">
                  <c:v>0.16993952394897011</c:v>
                </c:pt>
                <c:pt idx="62">
                  <c:v>0.16461780510712448</c:v>
                </c:pt>
                <c:pt idx="63">
                  <c:v>0.15936100722808555</c:v>
                </c:pt>
                <c:pt idx="64">
                  <c:v>0.15418032980376922</c:v>
                </c:pt>
                <c:pt idx="65">
                  <c:v>0.14908517717792766</c:v>
                </c:pt>
                <c:pt idx="66">
                  <c:v>0.14408337868861459</c:v>
                </c:pt>
                <c:pt idx="67">
                  <c:v>0.13918138075553624</c:v>
                </c:pt>
                <c:pt idx="68">
                  <c:v>0.13438441500601517</c:v>
                </c:pt>
                <c:pt idx="69">
                  <c:v>0.12969664583311838</c:v>
                </c:pt>
                <c:pt idx="70">
                  <c:v>0.12512130021769796</c:v>
                </c:pt>
                <c:pt idx="71">
                  <c:v>0.12066078219183715</c:v>
                </c:pt>
                <c:pt idx="72">
                  <c:v>0.11631677395122879</c:v>
                </c:pt>
                <c:pt idx="73">
                  <c:v>0.1120903253206533</c:v>
                </c:pt>
                <c:pt idx="74">
                  <c:v>0.10798193302637606</c:v>
                </c:pt>
                <c:pt idx="75">
                  <c:v>0.10011895293635335</c:v>
                </c:pt>
                <c:pt idx="76">
                  <c:v>9.2723228307732719E-2</c:v>
                </c:pt>
                <c:pt idx="77">
                  <c:v>8.578506275085819E-2</c:v>
                </c:pt>
                <c:pt idx="78">
                  <c:v>7.9291005994298447E-2</c:v>
                </c:pt>
                <c:pt idx="79">
                  <c:v>7.3224912809632364E-2</c:v>
                </c:pt>
                <c:pt idx="80">
                  <c:v>6.7568781116241525E-2</c:v>
                </c:pt>
                <c:pt idx="81">
                  <c:v>6.2303413932254664E-2</c:v>
                </c:pt>
                <c:pt idx="82">
                  <c:v>5.7408940248076114E-2</c:v>
                </c:pt>
                <c:pt idx="83">
                  <c:v>5.2865222581634216E-2</c:v>
                </c:pt>
                <c:pt idx="84">
                  <c:v>4.8652173329641391E-2</c:v>
                </c:pt>
                <c:pt idx="85">
                  <c:v>4.4749997631924991E-2</c:v>
                </c:pt>
                <c:pt idx="86">
                  <c:v>4.113937701081407E-2</c:v>
                </c:pt>
                <c:pt idx="87">
                  <c:v>3.780160531194126E-2</c:v>
                </c:pt>
                <c:pt idx="88">
                  <c:v>3.4718686292144786E-2</c:v>
                </c:pt>
                <c:pt idx="89">
                  <c:v>3.1873400451481147E-2</c:v>
                </c:pt>
                <c:pt idx="90">
                  <c:v>2.801538769771204E-2</c:v>
                </c:pt>
                <c:pt idx="91">
                  <c:v>2.4603553148116256E-2</c:v>
                </c:pt>
                <c:pt idx="92">
                  <c:v>2.1590386053965894E-2</c:v>
                </c:pt>
                <c:pt idx="93">
                  <c:v>1.8932571960803342E-2</c:v>
                </c:pt>
                <c:pt idx="94">
                  <c:v>1.6590824930441599E-2</c:v>
                </c:pt>
                <c:pt idx="95">
                  <c:v>1.4529667687259896E-2</c:v>
                </c:pt>
                <c:pt idx="96">
                  <c:v>1.2717181491963808E-2</c:v>
                </c:pt>
                <c:pt idx="97">
                  <c:v>1.1124741484293552E-2</c:v>
                </c:pt>
                <c:pt idx="98">
                  <c:v>9.7267487027464152E-3</c:v>
                </c:pt>
                <c:pt idx="99">
                  <c:v>8.5003666025203119E-3</c:v>
                </c:pt>
                <c:pt idx="100">
                  <c:v>6.783575849559304E-3</c:v>
                </c:pt>
                <c:pt idx="101">
                  <c:v>5.4073783506338189E-3</c:v>
                </c:pt>
                <c:pt idx="102">
                  <c:v>4.3059176034110046E-3</c:v>
                </c:pt>
                <c:pt idx="103">
                  <c:v>3.4255775001102474E-3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A4-1D43-9FA6-F3951235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605440"/>
        <c:axId val="1043428112"/>
      </c:scatterChart>
      <c:valAx>
        <c:axId val="1219605440"/>
        <c:scaling>
          <c:orientation val="minMax"/>
          <c:max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087008644467387"/>
              <c:y val="0.96277209507690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43428112"/>
        <c:crosses val="autoZero"/>
        <c:crossBetween val="midCat"/>
      </c:valAx>
      <c:valAx>
        <c:axId val="104342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PDF</a:t>
                </a:r>
                <a:r>
                  <a:rPr lang="en-GB" sz="1400" b="1" i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</a:t>
                </a:r>
                <a:r>
                  <a:rPr lang="en-GB" sz="1400" b="1" i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).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dt</a:t>
                </a:r>
              </a:p>
            </c:rich>
          </c:tx>
          <c:layout>
            <c:manualLayout>
              <c:xMode val="edge"/>
              <c:yMode val="edge"/>
              <c:x val="1.7457406865237742E-3"/>
              <c:y val="5.330635072485099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19605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30207436138232"/>
          <c:y val="2.8113742275722036E-2"/>
          <c:w val="0.11230669207986263"/>
          <c:h val="0.390905292682570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733680467360898E-2"/>
          <c:y val="2.2929652506011595E-2"/>
          <c:w val="0.93404051308102598"/>
          <c:h val="0.92576146918760904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PDF!$E$4:$E$103</c:f>
              <c:numCache>
                <c:formatCode>General</c:formatCode>
                <c:ptCount val="100"/>
                <c:pt idx="0">
                  <c:v>3.1991347258556546</c:v>
                </c:pt>
                <c:pt idx="1">
                  <c:v>2.2736420441699332</c:v>
                </c:pt>
                <c:pt idx="2">
                  <c:v>1.8659655989795689</c:v>
                </c:pt>
                <c:pt idx="3">
                  <c:v>1.6243683359034922</c:v>
                </c:pt>
                <c:pt idx="4">
                  <c:v>1.4605059227421868</c:v>
                </c:pt>
                <c:pt idx="5">
                  <c:v>1.3403264107207216</c:v>
                </c:pt>
                <c:pt idx="6">
                  <c:v>1.2475548043663902</c:v>
                </c:pt>
                <c:pt idx="7">
                  <c:v>1.173305807059519</c:v>
                </c:pt>
                <c:pt idx="8">
                  <c:v>1.1122647568838246</c:v>
                </c:pt>
                <c:pt idx="9">
                  <c:v>1.0610329539459691</c:v>
                </c:pt>
                <c:pt idx="10">
                  <c:v>1.0173228081785166</c:v>
                </c:pt>
                <c:pt idx="11">
                  <c:v>0.97953096209561274</c:v>
                </c:pt>
                <c:pt idx="12">
                  <c:v>0.94649609135434487</c:v>
                </c:pt>
                <c:pt idx="13">
                  <c:v>0.91735384128431319</c:v>
                </c:pt>
                <c:pt idx="14">
                  <c:v>0.89144598834476929</c:v>
                </c:pt>
                <c:pt idx="15">
                  <c:v>0.86826139755357079</c:v>
                </c:pt>
                <c:pt idx="16">
                  <c:v>0.847396411270262</c:v>
                </c:pt>
                <c:pt idx="17">
                  <c:v>0.82852753952761027</c:v>
                </c:pt>
                <c:pt idx="18">
                  <c:v>0.81139217930121477</c:v>
                </c:pt>
                <c:pt idx="19">
                  <c:v>0.79577471545947676</c:v>
                </c:pt>
                <c:pt idx="20">
                  <c:v>0.78149631458291435</c:v>
                </c:pt>
                <c:pt idx="21">
                  <c:v>0.76840730613751418</c:v>
                </c:pt>
                <c:pt idx="22">
                  <c:v>0.756381410522314</c:v>
                </c:pt>
                <c:pt idx="23">
                  <c:v>0.74531130771480558</c:v>
                </c:pt>
                <c:pt idx="24">
                  <c:v>0.73510519389572293</c:v>
                </c:pt>
                <c:pt idx="25">
                  <c:v>0.72568407630209797</c:v>
                </c:pt>
                <c:pt idx="26">
                  <c:v>0.71697962669491155</c:v>
                </c:pt>
                <c:pt idx="27">
                  <c:v>0.70893246245401964</c:v>
                </c:pt>
                <c:pt idx="28">
                  <c:v>0.70149075854506249</c:v>
                </c:pt>
                <c:pt idx="29">
                  <c:v>0.69460911804285652</c:v>
                </c:pt>
                <c:pt idx="30">
                  <c:v>0.68824764657231607</c:v>
                </c:pt>
                <c:pt idx="31">
                  <c:v>0.682371188967414</c:v>
                </c:pt>
                <c:pt idx="32">
                  <c:v>0.67694869602698537</c:v>
                </c:pt>
                <c:pt idx="33">
                  <c:v>0.67195269641071187</c:v>
                </c:pt>
                <c:pt idx="34">
                  <c:v>0.66735885413029472</c:v>
                </c:pt>
                <c:pt idx="35">
                  <c:v>0.66314559621623048</c:v>
                </c:pt>
                <c:pt idx="36">
                  <c:v>0.65929379831296875</c:v>
                </c:pt>
                <c:pt idx="37">
                  <c:v>0.65578651841501001</c:v>
                </c:pt>
                <c:pt idx="38">
                  <c:v>0.65260877087902969</c:v>
                </c:pt>
                <c:pt idx="39">
                  <c:v>0.64974733436139676</c:v>
                </c:pt>
                <c:pt idx="40">
                  <c:v>0.64719058853232647</c:v>
                </c:pt>
                <c:pt idx="41">
                  <c:v>0.64492837537915981</c:v>
                </c:pt>
                <c:pt idx="42">
                  <c:v>0.64295188168614958</c:v>
                </c:pt>
                <c:pt idx="43">
                  <c:v>0.64125353990800915</c:v>
                </c:pt>
                <c:pt idx="44">
                  <c:v>0.63982694517113081</c:v>
                </c:pt>
                <c:pt idx="45">
                  <c:v>0.6386667865644956</c:v>
                </c:pt>
                <c:pt idx="46">
                  <c:v>0.63776879124118613</c:v>
                </c:pt>
                <c:pt idx="47">
                  <c:v>0.63712968015647264</c:v>
                </c:pt>
                <c:pt idx="48">
                  <c:v>0.63674713453197807</c:v>
                </c:pt>
                <c:pt idx="49">
                  <c:v>0.63661977236758138</c:v>
                </c:pt>
                <c:pt idx="50">
                  <c:v>0.63674713453197807</c:v>
                </c:pt>
                <c:pt idx="51">
                  <c:v>0.63712968015647264</c:v>
                </c:pt>
                <c:pt idx="52">
                  <c:v>0.63776879124118613</c:v>
                </c:pt>
                <c:pt idx="53">
                  <c:v>0.63866678656449583</c:v>
                </c:pt>
                <c:pt idx="54">
                  <c:v>0.63982694517113092</c:v>
                </c:pt>
                <c:pt idx="55">
                  <c:v>0.64125353990800926</c:v>
                </c:pt>
                <c:pt idx="56">
                  <c:v>0.64295188168614992</c:v>
                </c:pt>
                <c:pt idx="57">
                  <c:v>0.64492837537916015</c:v>
                </c:pt>
                <c:pt idx="58">
                  <c:v>0.64719058853232669</c:v>
                </c:pt>
                <c:pt idx="59">
                  <c:v>0.64974733436139676</c:v>
                </c:pt>
                <c:pt idx="60">
                  <c:v>0.65260877087902969</c:v>
                </c:pt>
                <c:pt idx="61">
                  <c:v>0.65578651841501001</c:v>
                </c:pt>
                <c:pt idx="62">
                  <c:v>0.65929379831296886</c:v>
                </c:pt>
                <c:pt idx="63">
                  <c:v>0.6631455962162307</c:v>
                </c:pt>
                <c:pt idx="64">
                  <c:v>0.66735885413029494</c:v>
                </c:pt>
                <c:pt idx="65">
                  <c:v>0.6719526964107122</c:v>
                </c:pt>
                <c:pt idx="66">
                  <c:v>0.6769486960269856</c:v>
                </c:pt>
                <c:pt idx="67">
                  <c:v>0.68237118896741422</c:v>
                </c:pt>
                <c:pt idx="68">
                  <c:v>0.68824764657231641</c:v>
                </c:pt>
                <c:pt idx="69">
                  <c:v>0.69460911804285685</c:v>
                </c:pt>
                <c:pt idx="70">
                  <c:v>0.70149075854506282</c:v>
                </c:pt>
                <c:pt idx="71">
                  <c:v>0.70893246245401997</c:v>
                </c:pt>
                <c:pt idx="72">
                  <c:v>0.716979626694912</c:v>
                </c:pt>
                <c:pt idx="73">
                  <c:v>0.7256840763020983</c:v>
                </c:pt>
                <c:pt idx="74">
                  <c:v>0.73510519389572315</c:v>
                </c:pt>
                <c:pt idx="75">
                  <c:v>0.74531130771480603</c:v>
                </c:pt>
                <c:pt idx="76">
                  <c:v>0.75638141052231467</c:v>
                </c:pt>
                <c:pt idx="77">
                  <c:v>0.76840730613751485</c:v>
                </c:pt>
                <c:pt idx="78">
                  <c:v>0.78149631458291502</c:v>
                </c:pt>
                <c:pt idx="79">
                  <c:v>0.79577471545947753</c:v>
                </c:pt>
                <c:pt idx="80">
                  <c:v>0.81139217930121565</c:v>
                </c:pt>
                <c:pt idx="81">
                  <c:v>0.82852753952761127</c:v>
                </c:pt>
                <c:pt idx="82">
                  <c:v>0.84739641127026311</c:v>
                </c:pt>
                <c:pt idx="83">
                  <c:v>0.8682613975535719</c:v>
                </c:pt>
                <c:pt idx="84">
                  <c:v>0.89144598834477085</c:v>
                </c:pt>
                <c:pt idx="85">
                  <c:v>0.91735384128431452</c:v>
                </c:pt>
                <c:pt idx="86">
                  <c:v>0.94649609135434631</c:v>
                </c:pt>
                <c:pt idx="87">
                  <c:v>0.97953096209561463</c:v>
                </c:pt>
                <c:pt idx="88">
                  <c:v>1.0173228081785186</c:v>
                </c:pt>
                <c:pt idx="89">
                  <c:v>1.0610329539459717</c:v>
                </c:pt>
                <c:pt idx="90">
                  <c:v>1.112264756883828</c:v>
                </c:pt>
                <c:pt idx="91">
                  <c:v>1.173305807059523</c:v>
                </c:pt>
                <c:pt idx="92">
                  <c:v>1.2475548043663951</c:v>
                </c:pt>
                <c:pt idx="93">
                  <c:v>1.340326410720728</c:v>
                </c:pt>
                <c:pt idx="94">
                  <c:v>1.4605059227421953</c:v>
                </c:pt>
                <c:pt idx="95">
                  <c:v>1.6243683359035042</c:v>
                </c:pt>
                <c:pt idx="96">
                  <c:v>1.8659655989795882</c:v>
                </c:pt>
                <c:pt idx="97">
                  <c:v>2.2736420441699696</c:v>
                </c:pt>
                <c:pt idx="98">
                  <c:v>3.1991347258557585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9-E647-86A7-AEF37624D2CA}"/>
            </c:ext>
          </c:extLst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PDF!$F$4:$F$103</c:f>
              <c:numCache>
                <c:formatCode>General</c:formatCode>
                <c:ptCount val="100"/>
                <c:pt idx="0">
                  <c:v>5</c:v>
                </c:pt>
                <c:pt idx="1">
                  <c:v>3.5355339059327378</c:v>
                </c:pt>
                <c:pt idx="2">
                  <c:v>2.8867513459481287</c:v>
                </c:pt>
                <c:pt idx="3">
                  <c:v>2.5</c:v>
                </c:pt>
                <c:pt idx="4">
                  <c:v>2.2360679774997898</c:v>
                </c:pt>
                <c:pt idx="5">
                  <c:v>2.0412414523193148</c:v>
                </c:pt>
                <c:pt idx="6">
                  <c:v>1.8898223650461359</c:v>
                </c:pt>
                <c:pt idx="7">
                  <c:v>1.7677669529663689</c:v>
                </c:pt>
                <c:pt idx="8">
                  <c:v>1.6666666666666667</c:v>
                </c:pt>
                <c:pt idx="9">
                  <c:v>1.5811388300841895</c:v>
                </c:pt>
                <c:pt idx="10">
                  <c:v>1.5075567228888183</c:v>
                </c:pt>
                <c:pt idx="11">
                  <c:v>1.4433756729740645</c:v>
                </c:pt>
                <c:pt idx="12">
                  <c:v>1.386750490563073</c:v>
                </c:pt>
                <c:pt idx="13">
                  <c:v>1.3363062095621221</c:v>
                </c:pt>
                <c:pt idx="14">
                  <c:v>1.2909944487358056</c:v>
                </c:pt>
                <c:pt idx="15">
                  <c:v>1.25</c:v>
                </c:pt>
                <c:pt idx="16">
                  <c:v>1.2126781251816647</c:v>
                </c:pt>
                <c:pt idx="17">
                  <c:v>1.178511301977579</c:v>
                </c:pt>
                <c:pt idx="18">
                  <c:v>1.1470786693528088</c:v>
                </c:pt>
                <c:pt idx="19">
                  <c:v>1.1180339887498947</c:v>
                </c:pt>
                <c:pt idx="20">
                  <c:v>1.0910894511799618</c:v>
                </c:pt>
                <c:pt idx="21">
                  <c:v>1.066003581778052</c:v>
                </c:pt>
                <c:pt idx="22">
                  <c:v>1.0425720702853736</c:v>
                </c:pt>
                <c:pt idx="23">
                  <c:v>1.0206207261596574</c:v>
                </c:pt>
                <c:pt idx="24">
                  <c:v>1</c:v>
                </c:pt>
                <c:pt idx="25">
                  <c:v>0.98058067569092011</c:v>
                </c:pt>
                <c:pt idx="26">
                  <c:v>0.96225044864937614</c:v>
                </c:pt>
                <c:pt idx="27">
                  <c:v>0.94491118252306794</c:v>
                </c:pt>
                <c:pt idx="28">
                  <c:v>0.92847669088525919</c:v>
                </c:pt>
                <c:pt idx="29">
                  <c:v>0.91287092917527679</c:v>
                </c:pt>
                <c:pt idx="30">
                  <c:v>0.89802651013387425</c:v>
                </c:pt>
                <c:pt idx="31">
                  <c:v>0.88388347648318422</c:v>
                </c:pt>
                <c:pt idx="32">
                  <c:v>0.87038827977848909</c:v>
                </c:pt>
                <c:pt idx="33">
                  <c:v>0.85749292571254399</c:v>
                </c:pt>
                <c:pt idx="34">
                  <c:v>0.84515425472851646</c:v>
                </c:pt>
                <c:pt idx="35">
                  <c:v>0.83333333333333326</c:v>
                </c:pt>
                <c:pt idx="36">
                  <c:v>0.82199493652678624</c:v>
                </c:pt>
                <c:pt idx="37">
                  <c:v>0.8111071056538125</c:v>
                </c:pt>
                <c:pt idx="38">
                  <c:v>0.80064076902543546</c:v>
                </c:pt>
                <c:pt idx="39">
                  <c:v>0.79056941504209466</c:v>
                </c:pt>
                <c:pt idx="40">
                  <c:v>0.78086880944303017</c:v>
                </c:pt>
                <c:pt idx="41">
                  <c:v>0.77151674981045937</c:v>
                </c:pt>
                <c:pt idx="42">
                  <c:v>0.76249285166302305</c:v>
                </c:pt>
                <c:pt idx="43">
                  <c:v>0.7537783614444088</c:v>
                </c:pt>
                <c:pt idx="44">
                  <c:v>0.74535599249992979</c:v>
                </c:pt>
                <c:pt idx="45">
                  <c:v>0.7372097807744854</c:v>
                </c:pt>
                <c:pt idx="46">
                  <c:v>0.72932495748947268</c:v>
                </c:pt>
                <c:pt idx="47">
                  <c:v>0.72168783648703194</c:v>
                </c:pt>
                <c:pt idx="48">
                  <c:v>0.71428571428571408</c:v>
                </c:pt>
                <c:pt idx="49">
                  <c:v>0.70710678118654735</c:v>
                </c:pt>
                <c:pt idx="50">
                  <c:v>0.7001400420140047</c:v>
                </c:pt>
                <c:pt idx="51">
                  <c:v>0.69337524528153627</c:v>
                </c:pt>
                <c:pt idx="52">
                  <c:v>0.68680281974344493</c:v>
                </c:pt>
                <c:pt idx="53">
                  <c:v>0.68041381743977158</c:v>
                </c:pt>
                <c:pt idx="54">
                  <c:v>0.67419986246324193</c:v>
                </c:pt>
                <c:pt idx="55">
                  <c:v>0.66815310478106082</c:v>
                </c:pt>
                <c:pt idx="56">
                  <c:v>0.66226617853252179</c:v>
                </c:pt>
                <c:pt idx="57">
                  <c:v>0.65653216429861261</c:v>
                </c:pt>
                <c:pt idx="58">
                  <c:v>0.65094455490411918</c:v>
                </c:pt>
                <c:pt idx="59">
                  <c:v>0.64549722436790258</c:v>
                </c:pt>
                <c:pt idx="60">
                  <c:v>0.64018439966447971</c:v>
                </c:pt>
                <c:pt idx="61">
                  <c:v>0.63500063500095227</c:v>
                </c:pt>
                <c:pt idx="62">
                  <c:v>0.62994078834871181</c:v>
                </c:pt>
                <c:pt idx="63">
                  <c:v>0.62499999999999978</c:v>
                </c:pt>
                <c:pt idx="64">
                  <c:v>0.6201736729460422</c:v>
                </c:pt>
                <c:pt idx="65">
                  <c:v>0.61545745489666348</c:v>
                </c:pt>
                <c:pt idx="66">
                  <c:v>0.61084722178152595</c:v>
                </c:pt>
                <c:pt idx="67">
                  <c:v>0.60633906259083226</c:v>
                </c:pt>
                <c:pt idx="68">
                  <c:v>0.60192926542884584</c:v>
                </c:pt>
                <c:pt idx="69">
                  <c:v>0.59761430466719667</c:v>
                </c:pt>
                <c:pt idx="70">
                  <c:v>0.59339082909692653</c:v>
                </c:pt>
                <c:pt idx="71">
                  <c:v>0.5892556509887894</c:v>
                </c:pt>
                <c:pt idx="72">
                  <c:v>0.58520573598065273</c:v>
                </c:pt>
                <c:pt idx="73">
                  <c:v>0.58123819371909624</c:v>
                </c:pt>
                <c:pt idx="74">
                  <c:v>0.57735026918962562</c:v>
                </c:pt>
                <c:pt idx="75">
                  <c:v>0.57353933467640428</c:v>
                </c:pt>
                <c:pt idx="76">
                  <c:v>0.56980288229818954</c:v>
                </c:pt>
                <c:pt idx="77">
                  <c:v>0.56613851707229779</c:v>
                </c:pt>
                <c:pt idx="78">
                  <c:v>0.56254395046301175</c:v>
                </c:pt>
                <c:pt idx="79">
                  <c:v>0.55901699437494723</c:v>
                </c:pt>
                <c:pt idx="80">
                  <c:v>0.55555555555555536</c:v>
                </c:pt>
                <c:pt idx="81">
                  <c:v>0.5521576303742326</c:v>
                </c:pt>
                <c:pt idx="82">
                  <c:v>0.54882129994845164</c:v>
                </c:pt>
                <c:pt idx="83">
                  <c:v>0.54554472558998079</c:v>
                </c:pt>
                <c:pt idx="84">
                  <c:v>0.5423261445466403</c:v>
                </c:pt>
                <c:pt idx="85">
                  <c:v>0.53916386601719191</c:v>
                </c:pt>
                <c:pt idx="86">
                  <c:v>0.53605626741889723</c:v>
                </c:pt>
                <c:pt idx="87">
                  <c:v>0.53300179088902599</c:v>
                </c:pt>
                <c:pt idx="88">
                  <c:v>0.52999894000317982</c:v>
                </c:pt>
                <c:pt idx="89">
                  <c:v>0.5270462766947297</c:v>
                </c:pt>
                <c:pt idx="90">
                  <c:v>0.52414241836095898</c:v>
                </c:pt>
                <c:pt idx="91">
                  <c:v>0.52128603514268668</c:v>
                </c:pt>
                <c:pt idx="92">
                  <c:v>0.51847584736521246</c:v>
                </c:pt>
                <c:pt idx="93">
                  <c:v>0.51571062312939653</c:v>
                </c:pt>
                <c:pt idx="94">
                  <c:v>0.51298917604257688</c:v>
                </c:pt>
                <c:pt idx="95">
                  <c:v>0.51031036307982858</c:v>
                </c:pt>
                <c:pt idx="96">
                  <c:v>0.50767308256680932</c:v>
                </c:pt>
                <c:pt idx="97">
                  <c:v>0.50507627227610519</c:v>
                </c:pt>
                <c:pt idx="98">
                  <c:v>0.50251890762960583</c:v>
                </c:pt>
                <c:pt idx="99">
                  <c:v>0.5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9-E647-86A7-AEF37624D2CA}"/>
            </c:ext>
          </c:extLst>
        </c:ser>
        <c:ser>
          <c:idx val="2"/>
          <c:order val="2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PDF!$G$4:$G$103</c:f>
              <c:numCache>
                <c:formatCode>General</c:formatCode>
                <c:ptCount val="100"/>
                <c:pt idx="0">
                  <c:v>6.3342867571941959</c:v>
                </c:pt>
                <c:pt idx="1">
                  <c:v>4.45633840657307</c:v>
                </c:pt>
                <c:pt idx="2">
                  <c:v>3.619973262020364</c:v>
                </c:pt>
                <c:pt idx="3">
                  <c:v>3.1187872049347041</c:v>
                </c:pt>
                <c:pt idx="4">
                  <c:v>2.7749612532101549</c:v>
                </c:pt>
                <c:pt idx="5">
                  <c:v>2.5198136521549568</c:v>
                </c:pt>
                <c:pt idx="6">
                  <c:v>2.320451936121485</c:v>
                </c:pt>
                <c:pt idx="7">
                  <c:v>2.1588826849895151</c:v>
                </c:pt>
                <c:pt idx="8">
                  <c:v>2.0243218575285611</c:v>
                </c:pt>
                <c:pt idx="9">
                  <c:v>1.9098593171027438</c:v>
                </c:pt>
                <c:pt idx="10">
                  <c:v>1.8108345985577592</c:v>
                </c:pt>
                <c:pt idx="11">
                  <c:v>1.7239744932882783</c:v>
                </c:pt>
                <c:pt idx="12">
                  <c:v>1.6469031989565597</c:v>
                </c:pt>
                <c:pt idx="13">
                  <c:v>1.5778486070090183</c:v>
                </c:pt>
                <c:pt idx="14">
                  <c:v>1.515458180186108</c:v>
                </c:pt>
                <c:pt idx="15">
                  <c:v>1.4586791478899988</c:v>
                </c:pt>
                <c:pt idx="16">
                  <c:v>1.4066780427086352</c:v>
                </c:pt>
                <c:pt idx="17">
                  <c:v>1.3587851648252809</c:v>
                </c:pt>
                <c:pt idx="18">
                  <c:v>1.3144553304679678</c:v>
                </c:pt>
                <c:pt idx="19">
                  <c:v>1.2732395447351625</c:v>
                </c:pt>
                <c:pt idx="20">
                  <c:v>1.2347641770410045</c:v>
                </c:pt>
                <c:pt idx="21">
                  <c:v>1.1987153975745219</c:v>
                </c:pt>
                <c:pt idx="22">
                  <c:v>1.1648273722043636</c:v>
                </c:pt>
                <c:pt idx="23">
                  <c:v>1.1328731877265041</c:v>
                </c:pt>
                <c:pt idx="24">
                  <c:v>1.1026577908435842</c:v>
                </c:pt>
                <c:pt idx="25">
                  <c:v>1.074012432927105</c:v>
                </c:pt>
                <c:pt idx="26">
                  <c:v>1.0467902549745707</c:v>
                </c:pt>
                <c:pt idx="27">
                  <c:v>1.0208627459337882</c:v>
                </c:pt>
                <c:pt idx="28">
                  <c:v>0.99611687713398844</c:v>
                </c:pt>
                <c:pt idx="29">
                  <c:v>0.97245276525999924</c:v>
                </c:pt>
                <c:pt idx="30">
                  <c:v>0.94978175226979611</c:v>
                </c:pt>
                <c:pt idx="31">
                  <c:v>0.92802481699568284</c:v>
                </c:pt>
                <c:pt idx="32">
                  <c:v>0.90711125267616011</c:v>
                </c:pt>
                <c:pt idx="33">
                  <c:v>0.88697755926213961</c:v>
                </c:pt>
                <c:pt idx="34">
                  <c:v>0.86756651036938315</c:v>
                </c:pt>
                <c:pt idx="35">
                  <c:v>0.84882636315677507</c:v>
                </c:pt>
                <c:pt idx="36">
                  <c:v>0.83071018587434031</c:v>
                </c:pt>
                <c:pt idx="37">
                  <c:v>0.81317528283461216</c:v>
                </c:pt>
                <c:pt idx="38">
                  <c:v>0.79618270047241591</c:v>
                </c:pt>
                <c:pt idx="39">
                  <c:v>0.77969680123367591</c:v>
                </c:pt>
                <c:pt idx="40">
                  <c:v>0.76368489446814514</c:v>
                </c:pt>
                <c:pt idx="41">
                  <c:v>0.74811691543982539</c:v>
                </c:pt>
                <c:pt idx="42">
                  <c:v>0.73296514512221056</c:v>
                </c:pt>
                <c:pt idx="43">
                  <c:v>0.7182039646969699</c:v>
                </c:pt>
                <c:pt idx="44">
                  <c:v>0.70380963968824373</c:v>
                </c:pt>
                <c:pt idx="45">
                  <c:v>0.68976012948965504</c:v>
                </c:pt>
                <c:pt idx="46">
                  <c:v>0.67603491871565702</c:v>
                </c:pt>
                <c:pt idx="47">
                  <c:v>0.66261486736273123</c:v>
                </c:pt>
                <c:pt idx="48">
                  <c:v>0.64948207722261742</c:v>
                </c:pt>
                <c:pt idx="49">
                  <c:v>0.63661977236758116</c:v>
                </c:pt>
                <c:pt idx="50">
                  <c:v>0.62401219184133827</c:v>
                </c:pt>
                <c:pt idx="51">
                  <c:v>0.61164449295021339</c:v>
                </c:pt>
                <c:pt idx="52">
                  <c:v>0.59950266376671457</c:v>
                </c:pt>
                <c:pt idx="53">
                  <c:v>0.58757344363933572</c:v>
                </c:pt>
                <c:pt idx="54">
                  <c:v>0.57584425065401745</c:v>
                </c:pt>
                <c:pt idx="55">
                  <c:v>0.56430311511904774</c:v>
                </c:pt>
                <c:pt idx="56">
                  <c:v>0.55293861825008861</c:v>
                </c:pt>
                <c:pt idx="57">
                  <c:v>0.54173983531849401</c:v>
                </c:pt>
                <c:pt idx="58">
                  <c:v>0.53069628259650747</c:v>
                </c:pt>
                <c:pt idx="59">
                  <c:v>0.51979786748911705</c:v>
                </c:pt>
                <c:pt idx="60">
                  <c:v>0.5090348412856428</c:v>
                </c:pt>
                <c:pt idx="61">
                  <c:v>0.49839775399540726</c:v>
                </c:pt>
                <c:pt idx="62">
                  <c:v>0.48787741075159652</c:v>
                </c:pt>
                <c:pt idx="63">
                  <c:v>0.47746482927568568</c:v>
                </c:pt>
                <c:pt idx="64">
                  <c:v>0.46715119789120602</c:v>
                </c:pt>
                <c:pt idx="65">
                  <c:v>0.45692783355928385</c:v>
                </c:pt>
                <c:pt idx="66">
                  <c:v>0.44678613937780998</c:v>
                </c:pt>
                <c:pt idx="67">
                  <c:v>0.4367175609391446</c:v>
                </c:pt>
                <c:pt idx="68">
                  <c:v>0.42671354087483571</c:v>
                </c:pt>
                <c:pt idx="69">
                  <c:v>0.41676547082571358</c:v>
                </c:pt>
                <c:pt idx="70">
                  <c:v>0.40686463995613587</c:v>
                </c:pt>
                <c:pt idx="71">
                  <c:v>0.39700217897425061</c:v>
                </c:pt>
                <c:pt idx="72">
                  <c:v>0.38716899841525187</c:v>
                </c:pt>
                <c:pt idx="73">
                  <c:v>0.37735571967709058</c:v>
                </c:pt>
                <c:pt idx="74">
                  <c:v>0.36755259694786097</c:v>
                </c:pt>
                <c:pt idx="75">
                  <c:v>0.35774942770310619</c:v>
                </c:pt>
                <c:pt idx="76">
                  <c:v>0.34793544884026401</c:v>
                </c:pt>
                <c:pt idx="77">
                  <c:v>0.33809921470050586</c:v>
                </c:pt>
                <c:pt idx="78">
                  <c:v>0.3282284521248236</c:v>
                </c:pt>
                <c:pt idx="79">
                  <c:v>0.31830988618379019</c:v>
                </c:pt>
                <c:pt idx="80">
                  <c:v>0.30832902813446111</c:v>
                </c:pt>
                <c:pt idx="81">
                  <c:v>0.2982699142299392</c:v>
                </c:pt>
                <c:pt idx="82">
                  <c:v>0.28811477983188855</c:v>
                </c:pt>
                <c:pt idx="83">
                  <c:v>0.27784364721714211</c:v>
                </c:pt>
                <c:pt idx="84">
                  <c:v>0.26743379650343024</c:v>
                </c:pt>
                <c:pt idx="85">
                  <c:v>0.25685907555960702</c:v>
                </c:pt>
                <c:pt idx="86">
                  <c:v>0.24608898375212904</c:v>
                </c:pt>
                <c:pt idx="87">
                  <c:v>0.23508743090294637</c:v>
                </c:pt>
                <c:pt idx="88">
                  <c:v>0.22381101779927295</c:v>
                </c:pt>
                <c:pt idx="89">
                  <c:v>0.2122065907891931</c:v>
                </c:pt>
                <c:pt idx="90">
                  <c:v>0.20020765623908773</c:v>
                </c:pt>
                <c:pt idx="91">
                  <c:v>0.18772892912952227</c:v>
                </c:pt>
                <c:pt idx="92">
                  <c:v>0.17465767261129381</c:v>
                </c:pt>
                <c:pt idx="93">
                  <c:v>0.16083916928648573</c:v>
                </c:pt>
                <c:pt idx="94">
                  <c:v>0.14605059227421768</c:v>
                </c:pt>
                <c:pt idx="95">
                  <c:v>0.12994946687227829</c:v>
                </c:pt>
                <c:pt idx="96">
                  <c:v>0.1119579359387729</c:v>
                </c:pt>
                <c:pt idx="97">
                  <c:v>9.0945681766795836E-2</c:v>
                </c:pt>
                <c:pt idx="98">
                  <c:v>6.3982694517110972E-2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9-E647-86A7-AEF37624D2CA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PDF!$H$4:$H$103</c:f>
              <c:numCache>
                <c:formatCode>General</c:formatCode>
                <c:ptCount val="100"/>
                <c:pt idx="0">
                  <c:v>7.4249999999999989</c:v>
                </c:pt>
                <c:pt idx="1">
                  <c:v>5.1972348417211238</c:v>
                </c:pt>
                <c:pt idx="2">
                  <c:v>4.2002232083545277</c:v>
                </c:pt>
                <c:pt idx="3">
                  <c:v>3.5999999999999996</c:v>
                </c:pt>
                <c:pt idx="4">
                  <c:v>3.1863968679372001</c:v>
                </c:pt>
                <c:pt idx="5">
                  <c:v>2.878150447770234</c:v>
                </c:pt>
                <c:pt idx="6">
                  <c:v>2.6363021992393598</c:v>
                </c:pt>
                <c:pt idx="7">
                  <c:v>2.439518395093589</c:v>
                </c:pt>
                <c:pt idx="8">
                  <c:v>2.2749999999999999</c:v>
                </c:pt>
                <c:pt idx="9">
                  <c:v>2.1345374206136563</c:v>
                </c:pt>
                <c:pt idx="10">
                  <c:v>2.0125882250565721</c:v>
                </c:pt>
                <c:pt idx="11">
                  <c:v>1.9052558883257653</c:v>
                </c:pt>
                <c:pt idx="12">
                  <c:v>1.80970939018481</c:v>
                </c:pt>
                <c:pt idx="13">
                  <c:v>1.7238350103351374</c:v>
                </c:pt>
                <c:pt idx="14">
                  <c:v>1.6460179221381519</c:v>
                </c:pt>
                <c:pt idx="15">
                  <c:v>1.575</c:v>
                </c:pt>
                <c:pt idx="16">
                  <c:v>1.5097842658511726</c:v>
                </c:pt>
                <c:pt idx="17">
                  <c:v>1.4495689014324222</c:v>
                </c:pt>
                <c:pt idx="18">
                  <c:v>1.3937005832636624</c:v>
                </c:pt>
                <c:pt idx="19">
                  <c:v>1.3416407864998736</c:v>
                </c:pt>
                <c:pt idx="20">
                  <c:v>1.2929409996482546</c:v>
                </c:pt>
                <c:pt idx="21">
                  <c:v>1.2472241906803208</c:v>
                </c:pt>
                <c:pt idx="22">
                  <c:v>1.2041707411796063</c:v>
                </c:pt>
                <c:pt idx="23">
                  <c:v>1.1635076278220093</c:v>
                </c:pt>
                <c:pt idx="24">
                  <c:v>1.125</c:v>
                </c:pt>
                <c:pt idx="25">
                  <c:v>1.0884445500169211</c:v>
                </c:pt>
                <c:pt idx="26">
                  <c:v>1.0536642412710668</c:v>
                </c:pt>
                <c:pt idx="27">
                  <c:v>1.0205040771249134</c:v>
                </c:pt>
                <c:pt idx="28">
                  <c:v>0.98882767579280095</c:v>
                </c:pt>
                <c:pt idx="29">
                  <c:v>0.95851447563404046</c:v>
                </c:pt>
                <c:pt idx="30">
                  <c:v>0.92945743798855984</c:v>
                </c:pt>
                <c:pt idx="31">
                  <c:v>0.90156114601284798</c:v>
                </c:pt>
                <c:pt idx="32">
                  <c:v>0.87474022117738137</c:v>
                </c:pt>
                <c:pt idx="33">
                  <c:v>0.84891799645541843</c:v>
                </c:pt>
                <c:pt idx="34">
                  <c:v>0.82402539836030342</c:v>
                </c:pt>
                <c:pt idx="35">
                  <c:v>0.79999999999999971</c:v>
                </c:pt>
                <c:pt idx="36">
                  <c:v>0.77678521501781284</c:v>
                </c:pt>
                <c:pt idx="37">
                  <c:v>0.75432960825804551</c:v>
                </c:pt>
                <c:pt idx="38">
                  <c:v>0.73258630365827337</c:v>
                </c:pt>
                <c:pt idx="39">
                  <c:v>0.71151247353788505</c:v>
                </c:pt>
                <c:pt idx="40">
                  <c:v>0.69106889635708157</c:v>
                </c:pt>
                <c:pt idx="41">
                  <c:v>0.67121957233509943</c:v>
                </c:pt>
                <c:pt idx="42">
                  <c:v>0.65193138817188456</c:v>
                </c:pt>
                <c:pt idx="43">
                  <c:v>0.63317382361330321</c:v>
                </c:pt>
                <c:pt idx="44">
                  <c:v>0.61491869381244191</c:v>
                </c:pt>
                <c:pt idx="45">
                  <c:v>0.59713992242733294</c:v>
                </c:pt>
                <c:pt idx="46">
                  <c:v>0.57981334120413053</c:v>
                </c:pt>
                <c:pt idx="47">
                  <c:v>0.56291651245988472</c:v>
                </c:pt>
                <c:pt idx="48">
                  <c:v>0.54642857142857104</c:v>
                </c:pt>
                <c:pt idx="49">
                  <c:v>0.53033008588991026</c:v>
                </c:pt>
                <c:pt idx="50">
                  <c:v>0.51460293088029319</c:v>
                </c:pt>
                <c:pt idx="51">
                  <c:v>0.49923017660270586</c:v>
                </c:pt>
                <c:pt idx="52">
                  <c:v>0.48419598791912838</c:v>
                </c:pt>
                <c:pt idx="53">
                  <c:v>0.46948553403344212</c:v>
                </c:pt>
                <c:pt idx="54">
                  <c:v>0.45508490716268807</c:v>
                </c:pt>
                <c:pt idx="55">
                  <c:v>0.44098104915549985</c:v>
                </c:pt>
                <c:pt idx="56">
                  <c:v>0.42716168515347624</c:v>
                </c:pt>
                <c:pt idx="57">
                  <c:v>0.41361526350812566</c:v>
                </c:pt>
                <c:pt idx="58">
                  <c:v>0.40033090126603305</c:v>
                </c:pt>
                <c:pt idx="59">
                  <c:v>0.38729833462074126</c:v>
                </c:pt>
                <c:pt idx="60">
                  <c:v>0.3745078738037203</c:v>
                </c:pt>
                <c:pt idx="61">
                  <c:v>0.36195036195054248</c:v>
                </c:pt>
                <c:pt idx="62">
                  <c:v>0.34961713753353474</c:v>
                </c:pt>
                <c:pt idx="63">
                  <c:v>0.33749999999999958</c:v>
                </c:pt>
                <c:pt idx="64">
                  <c:v>0.32559117829667178</c:v>
                </c:pt>
                <c:pt idx="65">
                  <c:v>0.31388330199729803</c:v>
                </c:pt>
                <c:pt idx="66">
                  <c:v>0.30236937478185505</c:v>
                </c:pt>
                <c:pt idx="67">
                  <c:v>0.29104275004359914</c:v>
                </c:pt>
                <c:pt idx="68">
                  <c:v>0.27989710842441295</c:v>
                </c:pt>
                <c:pt idx="69">
                  <c:v>0.26892643710023811</c:v>
                </c:pt>
                <c:pt idx="70">
                  <c:v>0.25812501065716265</c:v>
                </c:pt>
                <c:pt idx="71">
                  <c:v>0.2474873734152912</c:v>
                </c:pt>
                <c:pt idx="72">
                  <c:v>0.23700832307216396</c:v>
                </c:pt>
                <c:pt idx="73">
                  <c:v>0.22668289555044713</c:v>
                </c:pt>
                <c:pt idx="74">
                  <c:v>0.21650635094610921</c:v>
                </c:pt>
                <c:pt idx="75">
                  <c:v>0.20647416048350514</c:v>
                </c:pt>
                <c:pt idx="76">
                  <c:v>0.19658199439287502</c:v>
                </c:pt>
                <c:pt idx="77">
                  <c:v>0.18682571063385786</c:v>
                </c:pt>
                <c:pt idx="78">
                  <c:v>0.17720134439584831</c:v>
                </c:pt>
                <c:pt idx="79">
                  <c:v>0.16770509831248376</c:v>
                </c:pt>
                <c:pt idx="80">
                  <c:v>0.15833333333333288</c:v>
                </c:pt>
                <c:pt idx="81">
                  <c:v>0.14908256020104238</c:v>
                </c:pt>
                <c:pt idx="82">
                  <c:v>0.13994943148685474</c:v>
                </c:pt>
                <c:pt idx="83">
                  <c:v>0.13093073414159495</c:v>
                </c:pt>
                <c:pt idx="84">
                  <c:v>0.12202338252299363</c:v>
                </c:pt>
                <c:pt idx="85">
                  <c:v>0.11322441186360986</c:v>
                </c:pt>
                <c:pt idx="86">
                  <c:v>0.10453097214668453</c:v>
                </c:pt>
                <c:pt idx="87">
                  <c:v>9.5940322360024227E-2</c:v>
                </c:pt>
                <c:pt idx="88">
                  <c:v>8.7449825100524223E-2</c:v>
                </c:pt>
                <c:pt idx="89">
                  <c:v>7.9056941504209E-2</c:v>
                </c:pt>
                <c:pt idx="90">
                  <c:v>7.0759226478728995E-2</c:v>
                </c:pt>
                <c:pt idx="91">
                  <c:v>6.255432421712194E-2</c:v>
                </c:pt>
                <c:pt idx="92">
                  <c:v>5.4439963973346842E-2</c:v>
                </c:pt>
                <c:pt idx="93">
                  <c:v>4.6413956081645218E-2</c:v>
                </c:pt>
                <c:pt idx="94">
                  <c:v>3.8474188203192788E-2</c:v>
                </c:pt>
                <c:pt idx="95">
                  <c:v>3.0618621784789236E-2</c:v>
                </c:pt>
                <c:pt idx="96">
                  <c:v>2.2845288715505934E-2</c:v>
                </c:pt>
                <c:pt idx="97">
                  <c:v>1.5152288168282664E-2</c:v>
                </c:pt>
                <c:pt idx="98">
                  <c:v>7.5377836144435925E-3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9-E647-86A7-AEF37624D2CA}"/>
            </c:ext>
          </c:extLst>
        </c:ser>
        <c:ser>
          <c:idx val="4"/>
          <c:order val="4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PDF!$I$4:$I$103</c:f>
              <c:numCache>
                <c:formatCode>General</c:formatCode>
                <c:ptCount val="100"/>
                <c:pt idx="0">
                  <c:v>8.3612585194963387</c:v>
                </c:pt>
                <c:pt idx="1">
                  <c:v>5.8229488512554779</c:v>
                </c:pt>
                <c:pt idx="2">
                  <c:v>4.6818320855463371</c:v>
                </c:pt>
                <c:pt idx="3">
                  <c:v>3.9920476223164214</c:v>
                </c:pt>
                <c:pt idx="4">
                  <c:v>3.5149509207328622</c:v>
                </c:pt>
                <c:pt idx="5">
                  <c:v>3.1581664440342117</c:v>
                </c:pt>
                <c:pt idx="6">
                  <c:v>2.8773604007906415</c:v>
                </c:pt>
                <c:pt idx="7">
                  <c:v>2.648229426920472</c:v>
                </c:pt>
                <c:pt idx="8">
                  <c:v>2.4561771871346543</c:v>
                </c:pt>
                <c:pt idx="9">
                  <c:v>2.2918311805232929</c:v>
                </c:pt>
                <c:pt idx="10">
                  <c:v>2.1488570569552077</c:v>
                </c:pt>
                <c:pt idx="11">
                  <c:v>2.02279673879158</c:v>
                </c:pt>
                <c:pt idx="12">
                  <c:v>1.9104077107896096</c:v>
                </c:pt>
                <c:pt idx="13">
                  <c:v>1.8092664027036747</c:v>
                </c:pt>
                <c:pt idx="14">
                  <c:v>1.7175192708775886</c:v>
                </c:pt>
                <c:pt idx="15">
                  <c:v>1.6337206456367985</c:v>
                </c:pt>
                <c:pt idx="16">
                  <c:v>1.5567237005975563</c:v>
                </c:pt>
                <c:pt idx="17">
                  <c:v>1.485605113542307</c:v>
                </c:pt>
                <c:pt idx="18">
                  <c:v>1.4196117569054052</c:v>
                </c:pt>
                <c:pt idx="19">
                  <c:v>1.3581221810508399</c:v>
                </c:pt>
                <c:pt idx="20">
                  <c:v>1.3006182664831911</c:v>
                </c:pt>
                <c:pt idx="21">
                  <c:v>1.2466640134775027</c:v>
                </c:pt>
                <c:pt idx="22">
                  <c:v>1.1958894354631462</c:v>
                </c:pt>
                <c:pt idx="23">
                  <c:v>1.1479781635628574</c:v>
                </c:pt>
                <c:pt idx="24">
                  <c:v>1.1026577908435842</c:v>
                </c:pt>
                <c:pt idx="25">
                  <c:v>1.0596922671547437</c:v>
                </c:pt>
                <c:pt idx="26">
                  <c:v>1.0188758481752489</c:v>
                </c:pt>
                <c:pt idx="27">
                  <c:v>0.98002823609643652</c:v>
                </c:pt>
                <c:pt idx="28">
                  <c:v>0.94299064368684249</c:v>
                </c:pt>
                <c:pt idx="29">
                  <c:v>0.90762258090933245</c:v>
                </c:pt>
                <c:pt idx="30">
                  <c:v>0.87379921208821232</c:v>
                </c:pt>
                <c:pt idx="31">
                  <c:v>0.84140916740941907</c:v>
                </c:pt>
                <c:pt idx="32">
                  <c:v>0.81035271905736961</c:v>
                </c:pt>
                <c:pt idx="33">
                  <c:v>0.78054025215068279</c:v>
                </c:pt>
                <c:pt idx="34">
                  <c:v>0.75189097565346519</c:v>
                </c:pt>
                <c:pt idx="35">
                  <c:v>0.72433182989378131</c:v>
                </c:pt>
                <c:pt idx="36">
                  <c:v>0.69779655613444591</c:v>
                </c:pt>
                <c:pt idx="37">
                  <c:v>0.67222490047661265</c:v>
                </c:pt>
                <c:pt idx="38">
                  <c:v>0.64756192971756488</c:v>
                </c:pt>
                <c:pt idx="39">
                  <c:v>0.62375744098694053</c:v>
                </c:pt>
                <c:pt idx="40">
                  <c:v>0.60076545031494066</c:v>
                </c:pt>
                <c:pt idx="41">
                  <c:v>0.57854374794013141</c:v>
                </c:pt>
                <c:pt idx="42">
                  <c:v>0.55705351029287986</c:v>
                </c:pt>
                <c:pt idx="43">
                  <c:v>0.53625896030707076</c:v>
                </c:pt>
                <c:pt idx="44">
                  <c:v>0.51612706910471184</c:v>
                </c:pt>
                <c:pt idx="45">
                  <c:v>0.4966272932325515</c:v>
                </c:pt>
                <c:pt idx="46">
                  <c:v>0.47773134255906402</c:v>
                </c:pt>
                <c:pt idx="47">
                  <c:v>0.45941297470482684</c:v>
                </c:pt>
                <c:pt idx="48">
                  <c:v>0.44164781251137974</c:v>
                </c:pt>
                <c:pt idx="49">
                  <c:v>0.42441318157838726</c:v>
                </c:pt>
                <c:pt idx="50">
                  <c:v>0.40768796533634077</c:v>
                </c:pt>
                <c:pt idx="51">
                  <c:v>0.3914524754881365</c:v>
                </c:pt>
                <c:pt idx="52">
                  <c:v>0.37568833596047435</c:v>
                </c:pt>
                <c:pt idx="53">
                  <c:v>0.36037837876545903</c:v>
                </c:pt>
                <c:pt idx="54">
                  <c:v>0.34550655039241029</c:v>
                </c:pt>
                <c:pt idx="55">
                  <c:v>0.33105782753650781</c:v>
                </c:pt>
                <c:pt idx="56">
                  <c:v>0.31701814113005056</c:v>
                </c:pt>
                <c:pt idx="57">
                  <c:v>0.30337430777835656</c:v>
                </c:pt>
                <c:pt idx="58">
                  <c:v>0.29011396781942389</c:v>
                </c:pt>
                <c:pt idx="59">
                  <c:v>0.27722552932752892</c:v>
                </c:pt>
                <c:pt idx="60">
                  <c:v>0.26469811746853406</c:v>
                </c:pt>
                <c:pt idx="61">
                  <c:v>0.25252152869100614</c:v>
                </c:pt>
                <c:pt idx="62">
                  <c:v>0.24068618930412078</c:v>
                </c:pt>
                <c:pt idx="63">
                  <c:v>0.22918311805232891</c:v>
                </c:pt>
                <c:pt idx="64">
                  <c:v>0.21800389234922926</c:v>
                </c:pt>
                <c:pt idx="65">
                  <c:v>0.20714061788020841</c:v>
                </c:pt>
                <c:pt idx="66">
                  <c:v>0.19658590132623616</c:v>
                </c:pt>
                <c:pt idx="67">
                  <c:v>0.18633282600070147</c:v>
                </c:pt>
                <c:pt idx="68">
                  <c:v>0.17637493022826514</c:v>
                </c:pt>
                <c:pt idx="69">
                  <c:v>0.16670618833028522</c:v>
                </c:pt>
                <c:pt idx="70">
                  <c:v>0.15732099411637232</c:v>
                </c:pt>
                <c:pt idx="71">
                  <c:v>0.14821414681705336</c:v>
                </c:pt>
                <c:pt idx="72">
                  <c:v>0.13938083942949045</c:v>
                </c:pt>
                <c:pt idx="73">
                  <c:v>0.13081664948805785</c:v>
                </c:pt>
                <c:pt idx="74">
                  <c:v>0.12251753231595346</c:v>
                </c:pt>
                <c:pt idx="75">
                  <c:v>0.11447981686499377</c:v>
                </c:pt>
                <c:pt idx="76">
                  <c:v>0.10670020431101411</c:v>
                </c:pt>
                <c:pt idx="77">
                  <c:v>9.9175769645481471E-2</c:v>
                </c:pt>
                <c:pt idx="78">
                  <c:v>9.1903966594950412E-2</c:v>
                </c:pt>
                <c:pt idx="79">
                  <c:v>8.4882636315677204E-2</c:v>
                </c:pt>
                <c:pt idx="80">
                  <c:v>7.8110020460729943E-2</c:v>
                </c:pt>
                <c:pt idx="81">
                  <c:v>7.1584779415185221E-2</c:v>
                </c:pt>
                <c:pt idx="82">
                  <c:v>6.5306016761894556E-2</c:v>
                </c:pt>
                <c:pt idx="83">
                  <c:v>5.9273311406323484E-2</c:v>
                </c:pt>
                <c:pt idx="84">
                  <c:v>5.3486759300685867E-2</c:v>
                </c:pt>
                <c:pt idx="85">
                  <c:v>4.7947027437793117E-2</c:v>
                </c:pt>
                <c:pt idx="86">
                  <c:v>4.2655423850368836E-2</c:v>
                </c:pt>
                <c:pt idx="87">
                  <c:v>3.7613988944471231E-2</c:v>
                </c:pt>
                <c:pt idx="88">
                  <c:v>3.2825615943893202E-2</c:v>
                </c:pt>
                <c:pt idx="89">
                  <c:v>2.8294212105225581E-2</c:v>
                </c:pt>
                <c:pt idx="90">
                  <c:v>2.4024918748690376E-2</c:v>
                </c:pt>
                <c:pt idx="91">
                  <c:v>2.0024419107148899E-2</c:v>
                </c:pt>
                <c:pt idx="92">
                  <c:v>1.6301382777053949E-2</c:v>
                </c:pt>
                <c:pt idx="93">
                  <c:v>1.2867133542918723E-2</c:v>
                </c:pt>
                <c:pt idx="94">
                  <c:v>9.7367061516143924E-3</c:v>
                </c:pt>
                <c:pt idx="95">
                  <c:v>6.9306382331880681E-3</c:v>
                </c:pt>
                <c:pt idx="96">
                  <c:v>4.4783174375508219E-3</c:v>
                </c:pt>
                <c:pt idx="97">
                  <c:v>2.4252181804478106E-3</c:v>
                </c:pt>
                <c:pt idx="98">
                  <c:v>8.5310259356142289E-4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29-E647-86A7-AEF37624D2CA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PDF!$J$4:$J$103</c:f>
              <c:numCache>
                <c:formatCode>General</c:formatCode>
                <c:ptCount val="100"/>
                <c:pt idx="0">
                  <c:v>9.1884374999999991</c:v>
                </c:pt>
                <c:pt idx="1">
                  <c:v>6.3666126811083767</c:v>
                </c:pt>
                <c:pt idx="2">
                  <c:v>5.0927706401298645</c:v>
                </c:pt>
                <c:pt idx="3">
                  <c:v>4.3199999999999994</c:v>
                </c:pt>
                <c:pt idx="4">
                  <c:v>3.7838462806754252</c:v>
                </c:pt>
                <c:pt idx="5">
                  <c:v>3.3818267761300249</c:v>
                </c:pt>
                <c:pt idx="6">
                  <c:v>3.0647013066157549</c:v>
                </c:pt>
                <c:pt idx="7">
                  <c:v>2.8054461543576275</c:v>
                </c:pt>
                <c:pt idx="8">
                  <c:v>2.5878125000000005</c:v>
                </c:pt>
                <c:pt idx="9">
                  <c:v>2.401354598190363</c:v>
                </c:pt>
                <c:pt idx="10">
                  <c:v>2.2390044003754368</c:v>
                </c:pt>
                <c:pt idx="11">
                  <c:v>2.0957814771583418</c:v>
                </c:pt>
                <c:pt idx="12">
                  <c:v>1.9680589618259812</c:v>
                </c:pt>
                <c:pt idx="13">
                  <c:v>1.8531226361102726</c:v>
                </c:pt>
                <c:pt idx="14">
                  <c:v>1.7488940422717865</c:v>
                </c:pt>
                <c:pt idx="15">
                  <c:v>1.6537499999999996</c:v>
                </c:pt>
                <c:pt idx="16">
                  <c:v>1.5664011758205916</c:v>
                </c:pt>
                <c:pt idx="17">
                  <c:v>1.4858081239682326</c:v>
                </c:pt>
                <c:pt idx="18">
                  <c:v>1.4111218405544581</c:v>
                </c:pt>
                <c:pt idx="19">
                  <c:v>1.3416407864998734</c:v>
                </c:pt>
                <c:pt idx="20">
                  <c:v>1.2767792371526512</c:v>
                </c:pt>
                <c:pt idx="21">
                  <c:v>1.2160435859133125</c:v>
                </c:pt>
                <c:pt idx="22">
                  <c:v>1.159014338385371</c:v>
                </c:pt>
                <c:pt idx="23">
                  <c:v>1.1053322464309085</c:v>
                </c:pt>
                <c:pt idx="24">
                  <c:v>1.0546875</c:v>
                </c:pt>
                <c:pt idx="25">
                  <c:v>1.0068112087656522</c:v>
                </c:pt>
                <c:pt idx="26">
                  <c:v>0.96146862015984846</c:v>
                </c:pt>
                <c:pt idx="27">
                  <c:v>0.91845366941242201</c:v>
                </c:pt>
                <c:pt idx="28">
                  <c:v>0.87758456226611081</c:v>
                </c:pt>
                <c:pt idx="29">
                  <c:v>0.83870016617978538</c:v>
                </c:pt>
                <c:pt idx="30">
                  <c:v>0.80165704026513274</c:v>
                </c:pt>
                <c:pt idx="31">
                  <c:v>0.76632697411092066</c:v>
                </c:pt>
                <c:pt idx="32">
                  <c:v>0.7325949352360569</c:v>
                </c:pt>
                <c:pt idx="33">
                  <c:v>0.70035734707572006</c:v>
                </c:pt>
                <c:pt idx="34">
                  <c:v>0.66952063616774649</c:v>
                </c:pt>
                <c:pt idx="35">
                  <c:v>0.63999999999999968</c:v>
                </c:pt>
                <c:pt idx="36">
                  <c:v>0.61171835682652753</c:v>
                </c:pt>
                <c:pt idx="37">
                  <c:v>0.58460544639998524</c:v>
                </c:pt>
                <c:pt idx="38">
                  <c:v>0.55859705653943337</c:v>
                </c:pt>
                <c:pt idx="39">
                  <c:v>0.53363435515341373</c:v>
                </c:pt>
                <c:pt idx="40">
                  <c:v>0.5096633110633475</c:v>
                </c:pt>
                <c:pt idx="41">
                  <c:v>0.48663418994294699</c:v>
                </c:pt>
                <c:pt idx="42">
                  <c:v>0.46450111407246764</c:v>
                </c:pt>
                <c:pt idx="43">
                  <c:v>0.4432216765293121</c:v>
                </c:pt>
                <c:pt idx="44">
                  <c:v>0.42275660199605364</c:v>
                </c:pt>
                <c:pt idx="45">
                  <c:v>0.40306944763844965</c:v>
                </c:pt>
                <c:pt idx="46">
                  <c:v>0.38412633854773637</c:v>
                </c:pt>
                <c:pt idx="47">
                  <c:v>0.36589573309892498</c:v>
                </c:pt>
                <c:pt idx="48">
                  <c:v>0.34834821428571394</c:v>
                </c:pt>
                <c:pt idx="49">
                  <c:v>0.33145630368119378</c:v>
                </c:pt>
                <c:pt idx="50">
                  <c:v>0.31519429516417946</c:v>
                </c:pt>
                <c:pt idx="51">
                  <c:v>0.29953810596162334</c:v>
                </c:pt>
                <c:pt idx="52">
                  <c:v>0.28446514290248776</c:v>
                </c:pt>
                <c:pt idx="53">
                  <c:v>0.26995418206922905</c:v>
                </c:pt>
                <c:pt idx="54">
                  <c:v>0.25598526027901192</c:v>
                </c:pt>
                <c:pt idx="55">
                  <c:v>0.24253957703552478</c:v>
                </c:pt>
                <c:pt idx="56">
                  <c:v>0.22959940576999333</c:v>
                </c:pt>
                <c:pt idx="57">
                  <c:v>0.21714801334176584</c:v>
                </c:pt>
                <c:pt idx="58">
                  <c:v>0.20516958689884177</c:v>
                </c:pt>
                <c:pt idx="59">
                  <c:v>0.19364916731037049</c:v>
                </c:pt>
                <c:pt idx="60">
                  <c:v>0.18257258847931351</c:v>
                </c:pt>
                <c:pt idx="61">
                  <c:v>0.17192642192650753</c:v>
                </c:pt>
                <c:pt idx="62">
                  <c:v>0.16169792610925968</c:v>
                </c:pt>
                <c:pt idx="63">
                  <c:v>0.15187499999999965</c:v>
                </c:pt>
                <c:pt idx="64">
                  <c:v>0.14244614050479376</c:v>
                </c:pt>
                <c:pt idx="65">
                  <c:v>0.13340040334885153</c:v>
                </c:pt>
                <c:pt idx="66">
                  <c:v>0.12472736709751504</c:v>
                </c:pt>
                <c:pt idx="67">
                  <c:v>0.1164171000174395</c:v>
                </c:pt>
                <c:pt idx="68">
                  <c:v>0.10846012951445987</c:v>
                </c:pt>
                <c:pt idx="69">
                  <c:v>0.10084741391258915</c:v>
                </c:pt>
                <c:pt idx="70">
                  <c:v>9.3570316363221315E-2</c:v>
                </c:pt>
                <c:pt idx="71">
                  <c:v>8.6620580695351779E-2</c:v>
                </c:pt>
                <c:pt idx="72">
                  <c:v>7.9990309036855209E-2</c:v>
                </c:pt>
                <c:pt idx="73">
                  <c:v>7.3671941053895199E-2</c:v>
                </c:pt>
                <c:pt idx="74">
                  <c:v>6.7658234670659012E-2</c:v>
                </c:pt>
                <c:pt idx="75">
                  <c:v>6.1942248145051428E-2</c:v>
                </c:pt>
                <c:pt idx="76">
                  <c:v>5.651732338795145E-2</c:v>
                </c:pt>
                <c:pt idx="77">
                  <c:v>5.1377070424310799E-2</c:v>
                </c:pt>
                <c:pt idx="78">
                  <c:v>4.6515352903910075E-2</c:v>
                </c:pt>
                <c:pt idx="79">
                  <c:v>4.1926274578120842E-2</c:v>
                </c:pt>
                <c:pt idx="80">
                  <c:v>3.760416666666646E-2</c:v>
                </c:pt>
                <c:pt idx="81">
                  <c:v>3.354357604523444E-2</c:v>
                </c:pt>
                <c:pt idx="82">
                  <c:v>2.9739254190956542E-2</c:v>
                </c:pt>
                <c:pt idx="83">
                  <c:v>2.6186146828318903E-2</c:v>
                </c:pt>
                <c:pt idx="84">
                  <c:v>2.2879384223061221E-2</c:v>
                </c:pt>
                <c:pt idx="85">
                  <c:v>1.9814272076131647E-2</c:v>
                </c:pt>
                <c:pt idx="86">
                  <c:v>1.6986282973836163E-2</c:v>
                </c:pt>
                <c:pt idx="87">
                  <c:v>1.4391048354003568E-2</c:v>
                </c:pt>
                <c:pt idx="88">
                  <c:v>1.2024350951322017E-2</c:v>
                </c:pt>
                <c:pt idx="89">
                  <c:v>9.882117688026066E-3</c:v>
                </c:pt>
                <c:pt idx="90">
                  <c:v>7.9604129788569591E-3</c:v>
                </c:pt>
                <c:pt idx="91">
                  <c:v>6.2554324217121478E-3</c:v>
                </c:pt>
                <c:pt idx="92">
                  <c:v>4.7634968476678074E-3</c:v>
                </c:pt>
                <c:pt idx="93">
                  <c:v>3.4810467061233558E-3</c:v>
                </c:pt>
                <c:pt idx="94">
                  <c:v>2.4046367626995194E-3</c:v>
                </c:pt>
                <c:pt idx="95">
                  <c:v>1.5309310892394376E-3</c:v>
                </c:pt>
                <c:pt idx="96">
                  <c:v>8.5669832683145418E-4</c:v>
                </c:pt>
                <c:pt idx="97">
                  <c:v>3.7880720420705431E-4</c:v>
                </c:pt>
                <c:pt idx="98">
                  <c:v>9.4222295180538724E-5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29-E647-86A7-AEF37624D2CA}"/>
            </c:ext>
          </c:extLst>
        </c:ser>
        <c:ser>
          <c:idx val="6"/>
          <c:order val="6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PDF!$K$4:$K$103</c:f>
              <c:numCache>
                <c:formatCode>General</c:formatCode>
                <c:ptCount val="100"/>
                <c:pt idx="0">
                  <c:v>9.9331751211616481</c:v>
                </c:pt>
                <c:pt idx="1">
                  <c:v>6.8477878490764414</c:v>
                </c:pt>
                <c:pt idx="2">
                  <c:v>5.4496525475759361</c:v>
                </c:pt>
                <c:pt idx="3">
                  <c:v>4.5988388609085167</c:v>
                </c:pt>
                <c:pt idx="4">
                  <c:v>4.0070440496354625</c:v>
                </c:pt>
                <c:pt idx="5">
                  <c:v>3.5624117488705909</c:v>
                </c:pt>
                <c:pt idx="6">
                  <c:v>3.2111342072823557</c:v>
                </c:pt>
                <c:pt idx="7">
                  <c:v>2.923645287320201</c:v>
                </c:pt>
                <c:pt idx="8">
                  <c:v>2.6821454883510425</c:v>
                </c:pt>
                <c:pt idx="9">
                  <c:v>2.4751776749651562</c:v>
                </c:pt>
                <c:pt idx="10">
                  <c:v>2.2949793368281619</c:v>
                </c:pt>
                <c:pt idx="11">
                  <c:v>2.1360733561639083</c:v>
                </c:pt>
                <c:pt idx="12">
                  <c:v>1.9944656500643525</c:v>
                </c:pt>
                <c:pt idx="13">
                  <c:v>1.867162927590192</c:v>
                </c:pt>
                <c:pt idx="14">
                  <c:v>1.7518696562951404</c:v>
                </c:pt>
                <c:pt idx="15">
                  <c:v>1.6467904108018929</c:v>
                </c:pt>
                <c:pt idx="16">
                  <c:v>1.5504968057951656</c:v>
                </c:pt>
                <c:pt idx="17">
                  <c:v>1.4618354317256297</c:v>
                </c:pt>
                <c:pt idx="18">
                  <c:v>1.3798626277120536</c:v>
                </c:pt>
                <c:pt idx="19">
                  <c:v>1.303797293808806</c:v>
                </c:pt>
                <c:pt idx="20">
                  <c:v>1.2329861166260652</c:v>
                </c:pt>
                <c:pt idx="21">
                  <c:v>1.1668775166149423</c:v>
                </c:pt>
                <c:pt idx="22">
                  <c:v>1.1050018383679472</c:v>
                </c:pt>
                <c:pt idx="23">
                  <c:v>1.0469560851693258</c:v>
                </c:pt>
                <c:pt idx="24">
                  <c:v>0.99239201175922587</c:v>
                </c:pt>
                <c:pt idx="25">
                  <c:v>0.94100673323341233</c:v>
                </c:pt>
                <c:pt idx="26">
                  <c:v>0.8925352430015181</c:v>
                </c:pt>
                <c:pt idx="27">
                  <c:v>0.84674439598732121</c:v>
                </c:pt>
                <c:pt idx="28">
                  <c:v>0.80342802842118977</c:v>
                </c:pt>
                <c:pt idx="29">
                  <c:v>0.76240296796383922</c:v>
                </c:pt>
                <c:pt idx="30">
                  <c:v>0.72350574760903963</c:v>
                </c:pt>
                <c:pt idx="31">
                  <c:v>0.68658988060608572</c:v>
                </c:pt>
                <c:pt idx="32">
                  <c:v>0.65152358612212524</c:v>
                </c:pt>
                <c:pt idx="33">
                  <c:v>0.61818787970334066</c:v>
                </c:pt>
                <c:pt idx="34">
                  <c:v>0.58647496100970276</c:v>
                </c:pt>
                <c:pt idx="35">
                  <c:v>0.55628684535842388</c:v>
                </c:pt>
                <c:pt idx="36">
                  <c:v>0.52753419643764088</c:v>
                </c:pt>
                <c:pt idx="37">
                  <c:v>0.50013532595459964</c:v>
                </c:pt>
                <c:pt idx="38">
                  <c:v>0.47401533255325734</c:v>
                </c:pt>
                <c:pt idx="39">
                  <c:v>0.4491053575105971</c:v>
                </c:pt>
                <c:pt idx="40">
                  <c:v>0.42534193882297788</c:v>
                </c:pt>
                <c:pt idx="41">
                  <c:v>0.40266644856633144</c:v>
                </c:pt>
                <c:pt idx="42">
                  <c:v>0.38102460104032965</c:v>
                </c:pt>
                <c:pt idx="43">
                  <c:v>0.36036602132635132</c:v>
                </c:pt>
                <c:pt idx="44">
                  <c:v>0.34064386560910975</c:v>
                </c:pt>
                <c:pt idx="45">
                  <c:v>0.32181448601469326</c:v>
                </c:pt>
                <c:pt idx="46">
                  <c:v>0.30383713386756461</c:v>
                </c:pt>
                <c:pt idx="47">
                  <c:v>0.28667369621581185</c:v>
                </c:pt>
                <c:pt idx="48">
                  <c:v>0.27028846125696421</c:v>
                </c:pt>
                <c:pt idx="49">
                  <c:v>0.25464790894703221</c:v>
                </c:pt>
                <c:pt idx="50">
                  <c:v>0.23972052361776824</c:v>
                </c:pt>
                <c:pt idx="51">
                  <c:v>0.2254766258811664</c:v>
                </c:pt>
                <c:pt idx="52">
                  <c:v>0.21188822148170741</c:v>
                </c:pt>
                <c:pt idx="53">
                  <c:v>0.1989288650785333</c:v>
                </c:pt>
                <c:pt idx="54">
                  <c:v>0.18657353721190148</c:v>
                </c:pt>
                <c:pt idx="55">
                  <c:v>0.17479853293927608</c:v>
                </c:pt>
                <c:pt idx="56">
                  <c:v>0.16358136082310595</c:v>
                </c:pt>
                <c:pt idx="57">
                  <c:v>0.15290065112029161</c:v>
                </c:pt>
                <c:pt idx="58">
                  <c:v>0.14273607216715642</c:v>
                </c:pt>
                <c:pt idx="59">
                  <c:v>0.13306825407721376</c:v>
                </c:pt>
                <c:pt idx="60">
                  <c:v>0.12387871897527386</c:v>
                </c:pt>
                <c:pt idx="61">
                  <c:v>0.11514981708309867</c:v>
                </c:pt>
                <c:pt idx="62">
                  <c:v>0.10686466805102954</c:v>
                </c:pt>
                <c:pt idx="63">
                  <c:v>9.9007106998605973E-2</c:v>
                </c:pt>
                <c:pt idx="64">
                  <c:v>9.1561634786676185E-2</c:v>
                </c:pt>
                <c:pt idx="65">
                  <c:v>8.4513372095124911E-2</c:v>
                </c:pt>
                <c:pt idx="66">
                  <c:v>7.7848016925189459E-2</c:v>
                </c:pt>
                <c:pt idx="67">
                  <c:v>7.155180518426929E-2</c:v>
                </c:pt>
                <c:pt idx="68">
                  <c:v>6.5611474044914561E-2</c:v>
                </c:pt>
                <c:pt idx="69">
                  <c:v>6.0014227798902593E-2</c:v>
                </c:pt>
                <c:pt idx="70">
                  <c:v>5.474770595249747E-2</c:v>
                </c:pt>
                <c:pt idx="71">
                  <c:v>4.9799953330529848E-2</c:v>
                </c:pt>
                <c:pt idx="72">
                  <c:v>4.5159391975154839E-2</c:v>
                </c:pt>
                <c:pt idx="73">
                  <c:v>4.0814794640273974E-2</c:v>
                </c:pt>
                <c:pt idx="74">
                  <c:v>3.6755259694785963E-2</c:v>
                </c:pt>
                <c:pt idx="75">
                  <c:v>3.2970187257118151E-2</c:v>
                </c:pt>
                <c:pt idx="76">
                  <c:v>2.9449256389839827E-2</c:v>
                </c:pt>
                <c:pt idx="77">
                  <c:v>2.6182403186407056E-2</c:v>
                </c:pt>
                <c:pt idx="78">
                  <c:v>2.3159799581927445E-2</c:v>
                </c:pt>
                <c:pt idx="79">
                  <c:v>2.037183271576247E-2</c:v>
                </c:pt>
                <c:pt idx="80">
                  <c:v>1.7809084665046371E-2</c:v>
                </c:pt>
                <c:pt idx="81">
                  <c:v>1.5462312353679957E-2</c:v>
                </c:pt>
                <c:pt idx="82">
                  <c:v>1.3322427419426448E-2</c:v>
                </c:pt>
                <c:pt idx="83">
                  <c:v>1.1380475790014066E-2</c:v>
                </c:pt>
                <c:pt idx="84">
                  <c:v>9.6276166741234206E-3</c:v>
                </c:pt>
                <c:pt idx="85">
                  <c:v>8.0551006095492105E-3</c:v>
                </c:pt>
                <c:pt idx="86">
                  <c:v>6.6542461206575091E-3</c:v>
                </c:pt>
                <c:pt idx="87">
                  <c:v>5.4164144080038326E-3</c:v>
                </c:pt>
                <c:pt idx="88">
                  <c:v>4.3329813045938784E-3</c:v>
                </c:pt>
                <c:pt idx="89">
                  <c:v>3.3953054526270478E-3</c:v>
                </c:pt>
                <c:pt idx="90">
                  <c:v>2.5946912248585425E-3</c:v>
                </c:pt>
                <c:pt idx="91">
                  <c:v>1.9223442342862804E-3</c:v>
                </c:pt>
                <c:pt idx="92">
                  <c:v>1.369316153272519E-3</c:v>
                </c:pt>
                <c:pt idx="93">
                  <c:v>9.2643361509013903E-4</c:v>
                </c:pt>
                <c:pt idx="94">
                  <c:v>5.8420236909685662E-4</c:v>
                </c:pt>
                <c:pt idx="95">
                  <c:v>3.3267063519302212E-4</c:v>
                </c:pt>
                <c:pt idx="96">
                  <c:v>1.61219427751826E-4</c:v>
                </c:pt>
                <c:pt idx="97">
                  <c:v>5.8205236330745571E-5</c:v>
                </c:pt>
                <c:pt idx="98">
                  <c:v>1.0237231122736398E-5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29-E647-86A7-AEF37624D2CA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PDF!$L$4:$L$103</c:f>
              <c:numCache>
                <c:formatCode>General</c:formatCode>
                <c:ptCount val="100"/>
                <c:pt idx="0">
                  <c:v>10.6126453125</c:v>
                </c:pt>
                <c:pt idx="1">
                  <c:v>7.2791604987339102</c:v>
                </c:pt>
                <c:pt idx="2">
                  <c:v>5.7633187744136301</c:v>
                </c:pt>
                <c:pt idx="3">
                  <c:v>4.8384</c:v>
                </c:pt>
                <c:pt idx="4">
                  <c:v>4.1937629610819291</c:v>
                </c:pt>
                <c:pt idx="5">
                  <c:v>3.7087366978225935</c:v>
                </c:pt>
                <c:pt idx="6">
                  <c:v>3.3252009176780941</c:v>
                </c:pt>
                <c:pt idx="7">
                  <c:v>3.0111788723438537</c:v>
                </c:pt>
                <c:pt idx="8">
                  <c:v>2.7473942708333339</c:v>
                </c:pt>
                <c:pt idx="9">
                  <c:v>2.5214223280998818</c:v>
                </c:pt>
                <c:pt idx="10">
                  <c:v>2.3248329023898284</c:v>
                </c:pt>
                <c:pt idx="11">
                  <c:v>2.1516689832158975</c:v>
                </c:pt>
                <c:pt idx="12">
                  <c:v>1.9975798462533709</c:v>
                </c:pt>
                <c:pt idx="13">
                  <c:v>1.8592997115639736</c:v>
                </c:pt>
                <c:pt idx="14">
                  <c:v>1.7343199252528549</c:v>
                </c:pt>
                <c:pt idx="15">
                  <c:v>1.6206749999999996</c:v>
                </c:pt>
                <c:pt idx="16">
                  <c:v>1.5167984719196062</c:v>
                </c:pt>
                <c:pt idx="17">
                  <c:v>1.4214231052629425</c:v>
                </c:pt>
                <c:pt idx="18">
                  <c:v>1.3335101393239628</c:v>
                </c:pt>
                <c:pt idx="19">
                  <c:v>1.252198067399882</c:v>
                </c:pt>
                <c:pt idx="20">
                  <c:v>1.1767648635756935</c:v>
                </c:pt>
                <c:pt idx="21">
                  <c:v>1.1065996631811141</c:v>
                </c:pt>
                <c:pt idx="22">
                  <c:v>1.0411812139828582</c:v>
                </c:pt>
                <c:pt idx="23">
                  <c:v>0.98006125850207226</c:v>
                </c:pt>
                <c:pt idx="24">
                  <c:v>0.9228515625</c:v>
                </c:pt>
                <c:pt idx="25">
                  <c:v>0.86921367690101303</c:v>
                </c:pt>
                <c:pt idx="26">
                  <c:v>0.81885077483613766</c:v>
                </c:pt>
                <c:pt idx="27">
                  <c:v>0.77150108230643455</c:v>
                </c:pt>
                <c:pt idx="28">
                  <c:v>0.72693254574376187</c:v>
                </c:pt>
                <c:pt idx="29">
                  <c:v>0.68493846904682465</c:v>
                </c:pt>
                <c:pt idx="30">
                  <c:v>0.64533391741343182</c:v>
                </c:pt>
                <c:pt idx="31">
                  <c:v>0.60795273279466366</c:v>
                </c:pt>
                <c:pt idx="32">
                  <c:v>0.57264504104285108</c:v>
                </c:pt>
                <c:pt idx="33">
                  <c:v>0.53927515724830433</c:v>
                </c:pt>
                <c:pt idx="34">
                  <c:v>0.50771981576054093</c:v>
                </c:pt>
                <c:pt idx="35">
                  <c:v>0.47786666666666638</c:v>
                </c:pt>
                <c:pt idx="36">
                  <c:v>0.44961299226749757</c:v>
                </c:pt>
                <c:pt idx="37">
                  <c:v>0.42286460622932254</c:v>
                </c:pt>
                <c:pt idx="38">
                  <c:v>0.39753490523722995</c:v>
                </c:pt>
                <c:pt idx="39">
                  <c:v>0.37354404860738943</c:v>
                </c:pt>
                <c:pt idx="40">
                  <c:v>0.35081824578193743</c:v>
                </c:pt>
                <c:pt idx="41">
                  <c:v>0.32928913519472736</c:v>
                </c:pt>
                <c:pt idx="42">
                  <c:v>0.30889324085819087</c:v>
                </c:pt>
                <c:pt idx="43">
                  <c:v>0.28957149533248383</c:v>
                </c:pt>
                <c:pt idx="44">
                  <c:v>0.27126881961413435</c:v>
                </c:pt>
                <c:pt idx="45">
                  <c:v>0.25393375201222312</c:v>
                </c:pt>
                <c:pt idx="46">
                  <c:v>0.23751811933535022</c:v>
                </c:pt>
                <c:pt idx="47">
                  <c:v>0.22197674474668103</c:v>
                </c:pt>
                <c:pt idx="48">
                  <c:v>0.20726718749999967</c:v>
                </c:pt>
                <c:pt idx="49">
                  <c:v>0.19334951048069626</c:v>
                </c:pt>
                <c:pt idx="50">
                  <c:v>0.18018607206885584</c:v>
                </c:pt>
                <c:pt idx="51">
                  <c:v>0.16774133933850899</c:v>
                </c:pt>
                <c:pt idx="52">
                  <c:v>0.15598172002486405</c:v>
                </c:pt>
                <c:pt idx="53">
                  <c:v>0.14487541104381951</c:v>
                </c:pt>
                <c:pt idx="54">
                  <c:v>0.13439226164648119</c:v>
                </c:pt>
                <c:pt idx="55">
                  <c:v>0.12450364954490262</c:v>
                </c:pt>
                <c:pt idx="56">
                  <c:v>0.11518236856127992</c:v>
                </c:pt>
                <c:pt idx="57">
                  <c:v>0.10640252653746518</c:v>
                </c:pt>
                <c:pt idx="58">
                  <c:v>9.8139452399945912E-2</c:v>
                </c:pt>
                <c:pt idx="59">
                  <c:v>9.0369611411506165E-2</c:v>
                </c:pt>
                <c:pt idx="60">
                  <c:v>8.3070527758087584E-2</c:v>
                </c:pt>
                <c:pt idx="61">
                  <c:v>7.6220713720751607E-2</c:v>
                </c:pt>
                <c:pt idx="62">
                  <c:v>6.9799604770497028E-2</c:v>
                </c:pt>
                <c:pt idx="63">
                  <c:v>6.3787499999999789E-2</c:v>
                </c:pt>
                <c:pt idx="64">
                  <c:v>5.8165507372790727E-2</c:v>
                </c:pt>
                <c:pt idx="65">
                  <c:v>5.2915493328377715E-2</c:v>
                </c:pt>
                <c:pt idx="66">
                  <c:v>4.8020036332543245E-2</c:v>
                </c:pt>
                <c:pt idx="67">
                  <c:v>4.3462384006510701E-2</c:v>
                </c:pt>
                <c:pt idx="68">
                  <c:v>3.922641350772961E-2</c:v>
                </c:pt>
                <c:pt idx="69">
                  <c:v>3.5296594869406159E-2</c:v>
                </c:pt>
                <c:pt idx="70">
                  <c:v>3.1657957036223171E-2</c:v>
                </c:pt>
                <c:pt idx="71">
                  <c:v>2.8296056360481544E-2</c:v>
                </c:pt>
                <c:pt idx="72">
                  <c:v>2.519694734660935E-2</c:v>
                </c:pt>
                <c:pt idx="73">
                  <c:v>2.2347155453014838E-2</c:v>
                </c:pt>
                <c:pt idx="74">
                  <c:v>1.9733651778942176E-2</c:v>
                </c:pt>
                <c:pt idx="75">
                  <c:v>1.7343829480614366E-2</c:v>
                </c:pt>
                <c:pt idx="76">
                  <c:v>1.5165481775766942E-2</c:v>
                </c:pt>
                <c:pt idx="77">
                  <c:v>1.318678140890641E-2</c:v>
                </c:pt>
                <c:pt idx="78">
                  <c:v>1.1396261461457941E-2</c:v>
                </c:pt>
                <c:pt idx="79">
                  <c:v>9.7827974015615039E-3</c:v>
                </c:pt>
                <c:pt idx="80">
                  <c:v>8.3355902777777109E-3</c:v>
                </c:pt>
                <c:pt idx="81">
                  <c:v>7.0441509694992126E-3</c:v>
                </c:pt>
                <c:pt idx="82">
                  <c:v>5.8982854145396965E-3</c:v>
                </c:pt>
                <c:pt idx="83">
                  <c:v>4.8880807412861795E-3</c:v>
                </c:pt>
                <c:pt idx="84">
                  <c:v>4.0038922390357003E-3</c:v>
                </c:pt>
                <c:pt idx="85">
                  <c:v>3.2363311057681567E-3</c:v>
                </c:pt>
                <c:pt idx="86">
                  <c:v>2.5762529176984739E-3</c:v>
                </c:pt>
                <c:pt idx="87">
                  <c:v>2.01474676956049E-3</c:v>
                </c:pt>
                <c:pt idx="88">
                  <c:v>1.5431250387529843E-3</c:v>
                </c:pt>
                <c:pt idx="89">
                  <c:v>1.1529137302697012E-3</c:v>
                </c:pt>
                <c:pt idx="90">
                  <c:v>8.358433627799754E-4</c:v>
                </c:pt>
                <c:pt idx="91">
                  <c:v>5.8384035935979612E-4</c:v>
                </c:pt>
                <c:pt idx="92">
                  <c:v>3.8901890922620093E-4</c:v>
                </c:pt>
                <c:pt idx="93">
                  <c:v>2.436732694286324E-4</c:v>
                </c:pt>
                <c:pt idx="94">
                  <c:v>1.402704778241369E-4</c:v>
                </c:pt>
                <c:pt idx="95">
                  <c:v>7.1443450831172619E-5</c:v>
                </c:pt>
                <c:pt idx="96">
                  <c:v>2.9984441439100256E-5</c:v>
                </c:pt>
                <c:pt idx="97">
                  <c:v>8.8388347648309803E-6</c:v>
                </c:pt>
                <c:pt idx="98">
                  <c:v>1.0992601104395461E-6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29-E647-86A7-AEF37624D2CA}"/>
            </c:ext>
          </c:extLst>
        </c:ser>
        <c:ser>
          <c:idx val="8"/>
          <c:order val="8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PDF!$M$4:$M$103</c:f>
              <c:numCache>
                <c:formatCode>General</c:formatCode>
                <c:ptCount val="100"/>
                <c:pt idx="0">
                  <c:v>11.238678137085753</c:v>
                </c:pt>
                <c:pt idx="1">
                  <c:v>7.6695223909656143</c:v>
                </c:pt>
                <c:pt idx="2">
                  <c:v>6.0413291098841801</c:v>
                </c:pt>
                <c:pt idx="3">
                  <c:v>5.0455832073967732</c:v>
                </c:pt>
                <c:pt idx="4">
                  <c:v>4.3505049681756445</c:v>
                </c:pt>
                <c:pt idx="5">
                  <c:v>3.8270480502152631</c:v>
                </c:pt>
                <c:pt idx="6">
                  <c:v>3.4129769288829608</c:v>
                </c:pt>
                <c:pt idx="7">
                  <c:v>3.0740041878109543</c:v>
                </c:pt>
                <c:pt idx="8">
                  <c:v>2.7894313078850845</c:v>
                </c:pt>
                <c:pt idx="9">
                  <c:v>2.5458970371070184</c:v>
                </c:pt>
                <c:pt idx="10">
                  <c:v>2.3343218397452161</c:v>
                </c:pt>
                <c:pt idx="11">
                  <c:v>2.1482794896277024</c:v>
                </c:pt>
                <c:pt idx="12">
                  <c:v>1.983068703492556</c:v>
                </c:pt>
                <c:pt idx="13">
                  <c:v>1.8351544202600745</c:v>
                </c:pt>
                <c:pt idx="14">
                  <c:v>1.7018162375438506</c:v>
                </c:pt>
                <c:pt idx="15">
                  <c:v>1.5809187943698171</c:v>
                </c:pt>
                <c:pt idx="16">
                  <c:v>1.4707569700685572</c:v>
                </c:pt>
                <c:pt idx="17">
                  <c:v>1.3699486331600188</c:v>
                </c:pt>
                <c:pt idx="18">
                  <c:v>1.2773585467963011</c:v>
                </c:pt>
                <c:pt idx="19">
                  <c:v>1.1920432400537655</c:v>
                </c:pt>
                <c:pt idx="20">
                  <c:v>1.1132103224395329</c:v>
                </c:pt>
                <c:pt idx="21">
                  <c:v>1.040187957668177</c:v>
                </c:pt>
                <c:pt idx="22">
                  <c:v>0.97240161776379341</c:v>
                </c:pt>
                <c:pt idx="23">
                  <c:v>0.90935614254707153</c:v>
                </c:pt>
                <c:pt idx="24">
                  <c:v>0.85062172436505068</c:v>
                </c:pt>
                <c:pt idx="25">
                  <c:v>0.79582283724882874</c:v>
                </c:pt>
                <c:pt idx="26">
                  <c:v>0.74462940273269507</c:v>
                </c:pt>
                <c:pt idx="27">
                  <c:v>0.69674967441242419</c:v>
                </c:pt>
                <c:pt idx="28">
                  <c:v>0.6519244573474795</c:v>
                </c:pt>
                <c:pt idx="29">
                  <c:v>0.60992237437107133</c:v>
                </c:pt>
                <c:pt idx="30">
                  <c:v>0.57053596097169978</c:v>
                </c:pt>
                <c:pt idx="31">
                  <c:v>0.53357842149958656</c:v>
                </c:pt>
                <c:pt idx="32">
                  <c:v>0.49888091737351287</c:v>
                </c:pt>
                <c:pt idx="33">
                  <c:v>0.46629028640480541</c:v>
                </c:pt>
                <c:pt idx="34">
                  <c:v>0.43566711389292212</c:v>
                </c:pt>
                <c:pt idx="35">
                  <c:v>0.40688409260501857</c:v>
                </c:pt>
                <c:pt idx="36">
                  <c:v>0.37982462143510143</c:v>
                </c:pt>
                <c:pt idx="37">
                  <c:v>0.35438160239068772</c:v>
                </c:pt>
                <c:pt idx="38">
                  <c:v>0.33045640326569936</c:v>
                </c:pt>
                <c:pt idx="39">
                  <c:v>0.30795795943583792</c:v>
                </c:pt>
                <c:pt idx="40">
                  <c:v>0.2868019930349221</c:v>
                </c:pt>
                <c:pt idx="41">
                  <c:v>0.26691033162111105</c:v>
                </c:pt>
                <c:pt idx="42">
                  <c:v>0.24821031153484321</c:v>
                </c:pt>
                <c:pt idx="43">
                  <c:v>0.23063425364886475</c:v>
                </c:pt>
                <c:pt idx="44">
                  <c:v>0.21411900124001179</c:v>
                </c:pt>
                <c:pt idx="45">
                  <c:v>0.19860551136906776</c:v>
                </c:pt>
                <c:pt idx="46">
                  <c:v>0.18403849251406768</c:v>
                </c:pt>
                <c:pt idx="47">
                  <c:v>0.17036608232253958</c:v>
                </c:pt>
                <c:pt idx="48">
                  <c:v>0.15753956027548766</c:v>
                </c:pt>
                <c:pt idx="49">
                  <c:v>0.14551309082687547</c:v>
                </c:pt>
                <c:pt idx="50">
                  <c:v>0.13424349322595014</c:v>
                </c:pt>
                <c:pt idx="51">
                  <c:v>0.12369003476909696</c:v>
                </c:pt>
                <c:pt idx="52">
                  <c:v>0.1138142446816028</c:v>
                </c:pt>
                <c:pt idx="53">
                  <c:v>0.10457974621271457</c:v>
                </c:pt>
                <c:pt idx="54">
                  <c:v>9.5952104851834988E-2</c:v>
                </c:pt>
                <c:pt idx="55">
                  <c:v>8.7898690849464445E-2</c:v>
                </c:pt>
                <c:pt idx="56">
                  <c:v>8.0388554461640602E-2</c:v>
                </c:pt>
                <c:pt idx="57">
                  <c:v>7.3392312537739909E-2</c:v>
                </c:pt>
                <c:pt idx="58">
                  <c:v>6.6882045244038998E-2</c:v>
                </c:pt>
                <c:pt idx="59">
                  <c:v>6.0831201863869103E-2</c:v>
                </c:pt>
                <c:pt idx="60">
                  <c:v>5.5214514743264859E-2</c:v>
                </c:pt>
                <c:pt idx="61">
                  <c:v>5.0007920561802803E-2</c:v>
                </c:pt>
                <c:pt idx="62">
                  <c:v>4.5188488204435308E-2</c:v>
                </c:pt>
                <c:pt idx="63">
                  <c:v>4.0734352593712143E-2</c:v>
                </c:pt>
                <c:pt idx="64">
                  <c:v>3.6624653914670444E-2</c:v>
                </c:pt>
                <c:pt idx="65">
                  <c:v>3.2839481728391365E-2</c:v>
                </c:pt>
                <c:pt idx="66">
                  <c:v>2.9359823526071416E-2</c:v>
                </c:pt>
                <c:pt idx="67">
                  <c:v>2.6167517324532742E-2</c:v>
                </c:pt>
                <c:pt idx="68">
                  <c:v>2.3245207947341126E-2</c:v>
                </c:pt>
                <c:pt idx="69">
                  <c:v>2.0576306673909448E-2</c:v>
                </c:pt>
                <c:pt idx="70">
                  <c:v>1.8144953972827709E-2</c:v>
                </c:pt>
                <c:pt idx="71">
                  <c:v>1.5935985065769532E-2</c:v>
                </c:pt>
                <c:pt idx="72">
                  <c:v>1.393489809519062E-2</c:v>
                </c:pt>
                <c:pt idx="73">
                  <c:v>1.2127824693109955E-2</c:v>
                </c:pt>
                <c:pt idx="74">
                  <c:v>1.0501502769938831E-2</c:v>
                </c:pt>
                <c:pt idx="75">
                  <c:v>9.0432513619523938E-3</c:v>
                </c:pt>
                <c:pt idx="76">
                  <c:v>7.7409473939007416E-3</c:v>
                </c:pt>
                <c:pt idx="77">
                  <c:v>6.5830042297251867E-3</c:v>
                </c:pt>
                <c:pt idx="78">
                  <c:v>5.5583518996625775E-3</c:v>
                </c:pt>
                <c:pt idx="79">
                  <c:v>4.656418906459985E-3</c:v>
                </c:pt>
                <c:pt idx="80">
                  <c:v>3.8671155272672038E-3</c:v>
                </c:pt>
                <c:pt idx="81">
                  <c:v>3.1808185413284415E-3</c:v>
                </c:pt>
                <c:pt idx="82">
                  <c:v>2.5883573272028454E-3</c:v>
                </c:pt>
                <c:pt idx="83">
                  <c:v>2.081001287316852E-3</c:v>
                </c:pt>
                <c:pt idx="84">
                  <c:v>1.6504485727068664E-3</c:v>
                </c:pt>
                <c:pt idx="85">
                  <c:v>1.2888160975278689E-3</c:v>
                </c:pt>
                <c:pt idx="86">
                  <c:v>9.8863085221196842E-4</c:v>
                </c:pt>
                <c:pt idx="87">
                  <c:v>7.4282254738337905E-4</c:v>
                </c:pt>
                <c:pt idx="88">
                  <c:v>5.4471764972037072E-4</c:v>
                </c:pt>
                <c:pt idx="89">
                  <c:v>3.8803490887166016E-4</c:v>
                </c:pt>
                <c:pt idx="90">
                  <c:v>2.6688252598544853E-4</c:v>
                </c:pt>
                <c:pt idx="91">
                  <c:v>1.7575718713474438E-4</c:v>
                </c:pt>
                <c:pt idx="92">
                  <c:v>1.0954529226180054E-4</c:v>
                </c:pt>
                <c:pt idx="93">
                  <c:v>6.3526876463323144E-5</c:v>
                </c:pt>
                <c:pt idx="94">
                  <c:v>3.338299251981998E-5</c:v>
                </c:pt>
                <c:pt idx="95">
                  <c:v>1.5207800465966479E-5</c:v>
                </c:pt>
                <c:pt idx="96">
                  <c:v>5.5275232372053482E-6</c:v>
                </c:pt>
                <c:pt idx="97">
                  <c:v>1.3304054018455701E-6</c:v>
                </c:pt>
                <c:pt idx="98">
                  <c:v>1.1699692711697967E-7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29-E647-86A7-AEF37624D2CA}"/>
            </c:ext>
          </c:extLst>
        </c:ser>
        <c:ser>
          <c:idx val="9"/>
          <c:order val="9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PDF!$N$4:$N$103</c:f>
              <c:numCache>
                <c:formatCode>General</c:formatCode>
                <c:ptCount val="100"/>
                <c:pt idx="0">
                  <c:v>11.819833716796873</c:v>
                </c:pt>
                <c:pt idx="1">
                  <c:v>8.0252744498541375</c:v>
                </c:pt>
                <c:pt idx="2">
                  <c:v>6.2892216125788734</c:v>
                </c:pt>
                <c:pt idx="3">
                  <c:v>5.2254719999999999</c:v>
                </c:pt>
                <c:pt idx="4">
                  <c:v>4.482084164656313</c:v>
                </c:pt>
                <c:pt idx="5">
                  <c:v>3.9219890579473931</c:v>
                </c:pt>
                <c:pt idx="6">
                  <c:v>3.4789914601207057</c:v>
                </c:pt>
                <c:pt idx="7">
                  <c:v>3.1165701328758888</c:v>
                </c:pt>
                <c:pt idx="8">
                  <c:v>2.8126448847656258</c:v>
                </c:pt>
                <c:pt idx="9">
                  <c:v>2.5529401072011302</c:v>
                </c:pt>
                <c:pt idx="10">
                  <c:v>2.327738943517816</c:v>
                </c:pt>
                <c:pt idx="11">
                  <c:v>2.1301522933837385</c:v>
                </c:pt>
                <c:pt idx="12">
                  <c:v>1.9551312745204867</c:v>
                </c:pt>
                <c:pt idx="13">
                  <c:v>1.7988724709381438</c:v>
                </c:pt>
                <c:pt idx="14">
                  <c:v>1.6584434285230423</c:v>
                </c:pt>
                <c:pt idx="15">
                  <c:v>1.5315378749999997</c:v>
                </c:pt>
                <c:pt idx="16">
                  <c:v>1.4163105731549321</c:v>
                </c:pt>
                <c:pt idx="17">
                  <c:v>1.3112628146050644</c:v>
                </c:pt>
                <c:pt idx="18">
                  <c:v>1.2151611144589611</c:v>
                </c:pt>
                <c:pt idx="19">
                  <c:v>1.1269782606598935</c:v>
                </c:pt>
                <c:pt idx="20">
                  <c:v>1.0458497725028975</c:v>
                </c:pt>
                <c:pt idx="21">
                  <c:v>0.97104120444142761</c:v>
                </c:pt>
                <c:pt idx="22">
                  <c:v>0.90192322661265079</c:v>
                </c:pt>
                <c:pt idx="23">
                  <c:v>0.83795237601927164</c:v>
                </c:pt>
                <c:pt idx="24">
                  <c:v>0.778656005859375</c:v>
                </c:pt>
                <c:pt idx="25">
                  <c:v>0.72362038602009338</c:v>
                </c:pt>
                <c:pt idx="26">
                  <c:v>0.6724811988341779</c:v>
                </c:pt>
                <c:pt idx="27">
                  <c:v>0.6249158766682118</c:v>
                </c:pt>
                <c:pt idx="28">
                  <c:v>0.58063737091282974</c:v>
                </c:pt>
                <c:pt idx="29">
                  <c:v>0.5393890443743744</c:v>
                </c:pt>
                <c:pt idx="30">
                  <c:v>0.50094045339217641</c:v>
                </c:pt>
                <c:pt idx="31">
                  <c:v>0.46508384058791769</c:v>
                </c:pt>
                <c:pt idx="32">
                  <c:v>0.43163119968604896</c:v>
                </c:pt>
                <c:pt idx="33">
                  <c:v>0.40041180425686596</c:v>
                </c:pt>
                <c:pt idx="34">
                  <c:v>0.37127011527489551</c:v>
                </c:pt>
                <c:pt idx="35">
                  <c:v>0.3440639999999997</c:v>
                </c:pt>
                <c:pt idx="36">
                  <c:v>0.31866320826958894</c:v>
                </c:pt>
                <c:pt idx="37">
                  <c:v>0.2949480628449524</c:v>
                </c:pt>
                <c:pt idx="38">
                  <c:v>0.27280832871904909</c:v>
                </c:pt>
                <c:pt idx="39">
                  <c:v>0.25214223280998782</c:v>
                </c:pt>
                <c:pt idx="40">
                  <c:v>0.23285561063776097</c:v>
                </c:pt>
                <c:pt idx="41">
                  <c:v>0.21486116071455952</c:v>
                </c:pt>
                <c:pt idx="42">
                  <c:v>0.19807779070031481</c:v>
                </c:pt>
                <c:pt idx="43">
                  <c:v>0.18243004205946475</c:v>
                </c:pt>
                <c:pt idx="44">
                  <c:v>0.16784758213624559</c:v>
                </c:pt>
                <c:pt idx="45">
                  <c:v>0.15426475434742551</c:v>
                </c:pt>
                <c:pt idx="46">
                  <c:v>0.14162017865370255</c:v>
                </c:pt>
                <c:pt idx="47">
                  <c:v>0.1298563956768084</c:v>
                </c:pt>
                <c:pt idx="48">
                  <c:v>0.11891954882812478</c:v>
                </c:pt>
                <c:pt idx="49">
                  <c:v>0.10875909964539161</c:v>
                </c:pt>
                <c:pt idx="50">
                  <c:v>9.932757222795674E-2</c:v>
                </c:pt>
                <c:pt idx="51">
                  <c:v>9.0580323242794816E-2</c:v>
                </c:pt>
                <c:pt idx="52">
                  <c:v>8.247533446314681E-2</c:v>
                </c:pt>
                <c:pt idx="53">
                  <c:v>7.4973025215176556E-2</c:v>
                </c:pt>
                <c:pt idx="54">
                  <c:v>6.8036082458531044E-2</c:v>
                </c:pt>
                <c:pt idx="55">
                  <c:v>6.1629306524726764E-2</c:v>
                </c:pt>
                <c:pt idx="56">
                  <c:v>5.5719470791519121E-2</c:v>
                </c:pt>
                <c:pt idx="57">
                  <c:v>5.027519378895226E-2</c:v>
                </c:pt>
                <c:pt idx="58">
                  <c:v>4.5266822419475015E-2</c:v>
                </c:pt>
                <c:pt idx="59">
                  <c:v>4.066632513517774E-2</c:v>
                </c:pt>
                <c:pt idx="60">
                  <c:v>3.6447194053860897E-2</c:v>
                </c:pt>
                <c:pt idx="61">
                  <c:v>3.2584355115621279E-2</c:v>
                </c:pt>
                <c:pt idx="62">
                  <c:v>2.9054085485719361E-2</c:v>
                </c:pt>
                <c:pt idx="63">
                  <c:v>2.583393749999989E-2</c:v>
                </c:pt>
                <c:pt idx="64">
                  <c:v>2.2902668528036324E-2</c:v>
                </c:pt>
                <c:pt idx="65">
                  <c:v>2.0240176198104455E-2</c:v>
                </c:pt>
                <c:pt idx="66">
                  <c:v>1.7827438488456655E-2</c:v>
                </c:pt>
                <c:pt idx="67">
                  <c:v>1.5646458242343834E-2</c:v>
                </c:pt>
                <c:pt idx="68">
                  <c:v>1.3680211710820681E-2</c:v>
                </c:pt>
                <c:pt idx="69">
                  <c:v>1.1912600768424562E-2</c:v>
                </c:pt>
                <c:pt idx="70">
                  <c:v>1.0328408483067793E-2</c:v>
                </c:pt>
                <c:pt idx="71">
                  <c:v>8.9132577535516715E-3</c:v>
                </c:pt>
                <c:pt idx="72">
                  <c:v>7.6535727565325779E-3</c:v>
                </c:pt>
                <c:pt idx="73">
                  <c:v>6.5365429700068286E-3</c:v>
                </c:pt>
                <c:pt idx="74">
                  <c:v>5.5500895628274776E-3</c:v>
                </c:pt>
                <c:pt idx="75">
                  <c:v>4.68283395976587E-3</c:v>
                </c:pt>
                <c:pt idx="76">
                  <c:v>3.9240684094796882E-3</c:v>
                </c:pt>
                <c:pt idx="77">
                  <c:v>3.2637283987043291E-3</c:v>
                </c:pt>
                <c:pt idx="78">
                  <c:v>2.6923667702694327E-3</c:v>
                </c:pt>
                <c:pt idx="79">
                  <c:v>2.2011294153513332E-3</c:v>
                </c:pt>
                <c:pt idx="80">
                  <c:v>1.7817324218749812E-3</c:v>
                </c:pt>
                <c:pt idx="81">
                  <c:v>1.4264405713235865E-3</c:v>
                </c:pt>
                <c:pt idx="82">
                  <c:v>1.1280470855307134E-3</c:v>
                </c:pt>
                <c:pt idx="83">
                  <c:v>8.7985453343150937E-4</c:v>
                </c:pt>
                <c:pt idx="84">
                  <c:v>6.7565681533727205E-4</c:v>
                </c:pt>
                <c:pt idx="85">
                  <c:v>5.0972214915848265E-4</c:v>
                </c:pt>
                <c:pt idx="86">
                  <c:v>3.7677698921340016E-4</c:v>
                </c:pt>
                <c:pt idx="87">
                  <c:v>2.7199081389066488E-4</c:v>
                </c:pt>
                <c:pt idx="88">
                  <c:v>1.9096172354568082E-4</c:v>
                </c:pt>
                <c:pt idx="89">
                  <c:v>1.2970279465534062E-4</c:v>
                </c:pt>
                <c:pt idx="90">
                  <c:v>8.4629140481471947E-5</c:v>
                </c:pt>
                <c:pt idx="91">
                  <c:v>5.2545632342381256E-5</c:v>
                </c:pt>
                <c:pt idx="92">
                  <c:v>3.063523910156306E-5</c:v>
                </c:pt>
                <c:pt idx="93">
                  <c:v>1.6447945686432521E-5</c:v>
                </c:pt>
                <c:pt idx="94">
                  <c:v>7.8902143776076041E-6</c:v>
                </c:pt>
                <c:pt idx="95">
                  <c:v>3.2149552874027178E-6</c:v>
                </c:pt>
                <c:pt idx="96">
                  <c:v>1.0119748985696121E-6</c:v>
                </c:pt>
                <c:pt idx="97">
                  <c:v>1.9887378220869064E-7</c:v>
                </c:pt>
                <c:pt idx="98">
                  <c:v>1.2366676242444082E-8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29-E647-86A7-AEF37624D2CA}"/>
            </c:ext>
          </c:extLst>
        </c:ser>
        <c:ser>
          <c:idx val="10"/>
          <c:order val="10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PDF!$O$4:$O$103</c:f>
              <c:numCache>
                <c:formatCode>General</c:formatCode>
                <c:ptCount val="100"/>
                <c:pt idx="0">
                  <c:v>12.362545950794329</c:v>
                </c:pt>
                <c:pt idx="1">
                  <c:v>8.3512577146070033</c:v>
                </c:pt>
                <c:pt idx="2">
                  <c:v>6.5112102628751733</c:v>
                </c:pt>
                <c:pt idx="3">
                  <c:v>5.3819554212232257</c:v>
                </c:pt>
                <c:pt idx="4">
                  <c:v>4.5921996886298491</c:v>
                </c:pt>
                <c:pt idx="5">
                  <c:v>3.997139074669275</c:v>
                </c:pt>
                <c:pt idx="6">
                  <c:v>3.5267428265123932</c:v>
                </c:pt>
                <c:pt idx="7">
                  <c:v>3.1423153919845319</c:v>
                </c:pt>
                <c:pt idx="8">
                  <c:v>2.8204249890838082</c:v>
                </c:pt>
                <c:pt idx="9">
                  <c:v>2.5458970371070184</c:v>
                </c:pt>
                <c:pt idx="10">
                  <c:v>2.3083849304147144</c:v>
                </c:pt>
                <c:pt idx="11">
                  <c:v>2.1005399454137534</c:v>
                </c:pt>
                <c:pt idx="12">
                  <c:v>1.9169664133761377</c:v>
                </c:pt>
                <c:pt idx="13">
                  <c:v>1.7535920015818491</c:v>
                </c:pt>
                <c:pt idx="14">
                  <c:v>1.6072708910136373</c:v>
                </c:pt>
                <c:pt idx="15">
                  <c:v>1.475524208078496</c:v>
                </c:pt>
                <c:pt idx="16">
                  <c:v>1.3563647612854475</c:v>
                </c:pt>
                <c:pt idx="17">
                  <c:v>1.2481754213235732</c:v>
                </c:pt>
                <c:pt idx="18">
                  <c:v>1.1496226921166712</c:v>
                </c:pt>
                <c:pt idx="19">
                  <c:v>1.0595939911589027</c:v>
                </c:pt>
                <c:pt idx="20">
                  <c:v>0.97715128303025689</c:v>
                </c:pt>
                <c:pt idx="21">
                  <c:v>0.90149622997908685</c:v>
                </c:pt>
                <c:pt idx="22">
                  <c:v>0.83194360630902331</c:v>
                </c:pt>
                <c:pt idx="23">
                  <c:v>0.76790074259530483</c:v>
                </c:pt>
                <c:pt idx="24">
                  <c:v>0.70885143697087583</c:v>
                </c:pt>
                <c:pt idx="25">
                  <c:v>0.65434322173792592</c:v>
                </c:pt>
                <c:pt idx="26">
                  <c:v>0.60397718221651941</c:v>
                </c:pt>
                <c:pt idx="27">
                  <c:v>0.55739973952993949</c:v>
                </c:pt>
                <c:pt idx="28">
                  <c:v>0.5142959607963451</c:v>
                </c:pt>
                <c:pt idx="29">
                  <c:v>0.47438406895527768</c:v>
                </c:pt>
                <c:pt idx="30">
                  <c:v>0.43741090341163658</c:v>
                </c:pt>
                <c:pt idx="31">
                  <c:v>0.40314814068857657</c:v>
                </c:pt>
                <c:pt idx="32">
                  <c:v>0.37138912737805968</c:v>
                </c:pt>
                <c:pt idx="33">
                  <c:v>0.34194621003019071</c:v>
                </c:pt>
                <c:pt idx="34">
                  <c:v>0.31464847114488814</c:v>
                </c:pt>
                <c:pt idx="35">
                  <c:v>0.289339799185791</c:v>
                </c:pt>
                <c:pt idx="36">
                  <c:v>0.26587723500457106</c:v>
                </c:pt>
                <c:pt idx="37">
                  <c:v>0.24412954831358483</c:v>
                </c:pt>
                <c:pt idx="38">
                  <c:v>0.22397600665786288</c:v>
                </c:pt>
                <c:pt idx="39">
                  <c:v>0.20530530629055865</c:v>
                </c:pt>
                <c:pt idx="40">
                  <c:v>0.18801463987844894</c:v>
                </c:pt>
                <c:pt idx="41">
                  <c:v>0.17200888037804937</c:v>
                </c:pt>
                <c:pt idx="42">
                  <c:v>0.15719986397206734</c:v>
                </c:pt>
                <c:pt idx="43">
                  <c:v>0.14350575782596031</c:v>
                </c:pt>
                <c:pt idx="44">
                  <c:v>0.13085050075778501</c:v>
                </c:pt>
                <c:pt idx="45">
                  <c:v>0.11916330682144066</c:v>
                </c:pt>
                <c:pt idx="46">
                  <c:v>0.10837822336939536</c:v>
                </c:pt>
                <c:pt idx="47">
                  <c:v>9.8433736453022821E-2</c:v>
                </c:pt>
                <c:pt idx="48">
                  <c:v>8.9272417489443021E-2</c:v>
                </c:pt>
                <c:pt idx="49">
                  <c:v>8.084060601493083E-2</c:v>
                </c:pt>
                <c:pt idx="50">
                  <c:v>7.3088124089683973E-2</c:v>
                </c:pt>
                <c:pt idx="51">
                  <c:v>6.5968018543518345E-2</c:v>
                </c:pt>
                <c:pt idx="52">
                  <c:v>5.9436327778170324E-2</c:v>
                </c:pt>
                <c:pt idx="53">
                  <c:v>5.3451870286498546E-2</c:v>
                </c:pt>
                <c:pt idx="54">
                  <c:v>4.797605242591748E-2</c:v>
                </c:pt>
                <c:pt idx="55">
                  <c:v>4.2972693304182616E-2</c:v>
                </c:pt>
                <c:pt idx="56">
                  <c:v>3.840786490945048E-2</c:v>
                </c:pt>
                <c:pt idx="57">
                  <c:v>3.4249745850945271E-2</c:v>
                </c:pt>
                <c:pt idx="58">
                  <c:v>3.0468487277839951E-2</c:v>
                </c:pt>
                <c:pt idx="59">
                  <c:v>2.7036089717275145E-2</c:v>
                </c:pt>
                <c:pt idx="60">
                  <c:v>2.3926289722081422E-2</c:v>
                </c:pt>
                <c:pt idx="61">
                  <c:v>2.1114455348316723E-2</c:v>
                </c:pt>
                <c:pt idx="62">
                  <c:v>1.8577489595156729E-2</c:v>
                </c:pt>
                <c:pt idx="63">
                  <c:v>1.6293741037484839E-2</c:v>
                </c:pt>
                <c:pt idx="64">
                  <c:v>1.424292096681627E-2</c:v>
                </c:pt>
                <c:pt idx="65">
                  <c:v>1.2406026430725614E-2</c:v>
                </c:pt>
                <c:pt idx="66">
                  <c:v>1.0765268626226177E-2</c:v>
                </c:pt>
                <c:pt idx="67">
                  <c:v>9.3040061598338511E-3</c:v>
                </c:pt>
                <c:pt idx="68">
                  <c:v>8.0066827374174893E-3</c:v>
                </c:pt>
                <c:pt idx="69">
                  <c:v>6.8587688913031384E-3</c:v>
                </c:pt>
                <c:pt idx="70">
                  <c:v>5.8467073912444765E-3</c:v>
                </c:pt>
                <c:pt idx="71">
                  <c:v>4.957862020461625E-3</c:v>
                </c:pt>
                <c:pt idx="72">
                  <c:v>4.1804694285571776E-3</c:v>
                </c:pt>
                <c:pt idx="73">
                  <c:v>3.5035938002317621E-3</c:v>
                </c:pt>
                <c:pt idx="74">
                  <c:v>2.9170841027607811E-3</c:v>
                </c:pt>
                <c:pt idx="75">
                  <c:v>2.4115336965206324E-3</c:v>
                </c:pt>
                <c:pt idx="76">
                  <c:v>1.9782421117746298E-3</c:v>
                </c:pt>
                <c:pt idx="77">
                  <c:v>1.6091788117105982E-3</c:v>
                </c:pt>
                <c:pt idx="78">
                  <c:v>1.2969487765879314E-3</c:v>
                </c:pt>
                <c:pt idx="79">
                  <c:v>1.0347597569911051E-3</c:v>
                </c:pt>
                <c:pt idx="80">
                  <c:v>8.1639105575640782E-4</c:v>
                </c:pt>
                <c:pt idx="81">
                  <c:v>6.3616370826568625E-4</c:v>
                </c:pt>
                <c:pt idx="82">
                  <c:v>4.8891193958275824E-4</c:v>
                </c:pt>
                <c:pt idx="83">
                  <c:v>3.699557844118838E-4</c:v>
                </c:pt>
                <c:pt idx="84">
                  <c:v>2.7507476211781042E-4</c:v>
                </c:pt>
                <c:pt idx="85">
                  <c:v>2.0048250405989E-4</c:v>
                </c:pt>
                <c:pt idx="86">
                  <c:v>1.4280223420839498E-4</c:v>
                </c:pt>
                <c:pt idx="87">
                  <c:v>9.9043006317783448E-5</c:v>
                </c:pt>
                <c:pt idx="88">
                  <c:v>6.6576601632489454E-5</c:v>
                </c:pt>
                <c:pt idx="89">
                  <c:v>4.3114989874628711E-5</c:v>
                </c:pt>
                <c:pt idx="90">
                  <c:v>2.668825259854467E-5</c:v>
                </c:pt>
                <c:pt idx="91">
                  <c:v>1.5622861078643834E-5</c:v>
                </c:pt>
                <c:pt idx="92">
                  <c:v>8.5201893981399799E-6</c:v>
                </c:pt>
                <c:pt idx="93">
                  <c:v>4.2351250975548347E-6</c:v>
                </c:pt>
                <c:pt idx="94">
                  <c:v>1.8546106955455298E-6</c:v>
                </c:pt>
                <c:pt idx="95">
                  <c:v>6.7590224293183274E-7</c:v>
                </c:pt>
                <c:pt idx="96">
                  <c:v>1.8425077457350753E-7</c:v>
                </c:pt>
                <c:pt idx="97">
                  <c:v>2.9564564485456109E-8</c:v>
                </c:pt>
                <c:pt idx="98">
                  <c:v>1.2999658568552437E-9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29-E647-86A7-AEF37624D2CA}"/>
            </c:ext>
          </c:extLst>
        </c:ser>
        <c:ser>
          <c:idx val="11"/>
          <c:order val="1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PDF!$P$4:$P$103</c:f>
              <c:numCache>
                <c:formatCode>General</c:formatCode>
                <c:ptCount val="100"/>
                <c:pt idx="0">
                  <c:v>12.871798917591795</c:v>
                </c:pt>
                <c:pt idx="1">
                  <c:v>8.6512458569427579</c:v>
                </c:pt>
                <c:pt idx="2">
                  <c:v>6.7105994606216584</c:v>
                </c:pt>
                <c:pt idx="3">
                  <c:v>5.5180984319999986</c:v>
                </c:pt>
                <c:pt idx="4">
                  <c:v>4.6837779520658467</c:v>
                </c:pt>
                <c:pt idx="5">
                  <c:v>4.0553366859176041</c:v>
                </c:pt>
                <c:pt idx="6">
                  <c:v>3.5590082637034817</c:v>
                </c:pt>
                <c:pt idx="7">
                  <c:v>3.1539689744703994</c:v>
                </c:pt>
                <c:pt idx="8">
                  <c:v>2.8154575296503914</c:v>
                </c:pt>
                <c:pt idx="9">
                  <c:v>2.5274107061291189</c:v>
                </c:pt>
                <c:pt idx="10">
                  <c:v>2.2788564257039421</c:v>
                </c:pt>
                <c:pt idx="11">
                  <c:v>2.0619874199954591</c:v>
                </c:pt>
                <c:pt idx="12">
                  <c:v>1.8710606297161061</c:v>
                </c:pt>
                <c:pt idx="13">
                  <c:v>1.7017333575074842</c:v>
                </c:pt>
                <c:pt idx="14">
                  <c:v>1.5506446056690446</c:v>
                </c:pt>
                <c:pt idx="15">
                  <c:v>1.4151409964999995</c:v>
                </c:pt>
                <c:pt idx="16">
                  <c:v>1.2930915532904528</c:v>
                </c:pt>
                <c:pt idx="17">
                  <c:v>1.1827590587737677</c:v>
                </c:pt>
                <c:pt idx="18">
                  <c:v>1.0827085529829343</c:v>
                </c:pt>
                <c:pt idx="19">
                  <c:v>0.99174086938070616</c:v>
                </c:pt>
                <c:pt idx="20">
                  <c:v>0.90884345230501795</c:v>
                </c:pt>
                <c:pt idx="21">
                  <c:v>0.8331533534107447</c:v>
                </c:pt>
                <c:pt idx="22">
                  <c:v>0.76392897294091522</c:v>
                </c:pt>
                <c:pt idx="23">
                  <c:v>0.700528186352111</c:v>
                </c:pt>
                <c:pt idx="24">
                  <c:v>0.64239120483398438</c:v>
                </c:pt>
                <c:pt idx="25">
                  <c:v>0.58902699422035598</c:v>
                </c:pt>
                <c:pt idx="26">
                  <c:v>0.5400024026638448</c:v>
                </c:pt>
                <c:pt idx="27">
                  <c:v>0.49493337432122381</c:v>
                </c:pt>
                <c:pt idx="28">
                  <c:v>0.45347778668291994</c:v>
                </c:pt>
                <c:pt idx="29">
                  <c:v>0.41532956416826827</c:v>
                </c:pt>
                <c:pt idx="30">
                  <c:v>0.38021380412466188</c:v>
                </c:pt>
                <c:pt idx="31">
                  <c:v>0.3478827127597624</c:v>
                </c:pt>
                <c:pt idx="32">
                  <c:v>0.31811219416861802</c:v>
                </c:pt>
                <c:pt idx="33">
                  <c:v>0.29069896989048466</c:v>
                </c:pt>
                <c:pt idx="34">
                  <c:v>0.26545813242155025</c:v>
                </c:pt>
                <c:pt idx="35">
                  <c:v>0.2422210559999998</c:v>
                </c:pt>
                <c:pt idx="36">
                  <c:v>0.22083360333082511</c:v>
                </c:pt>
                <c:pt idx="37">
                  <c:v>0.2011545788602575</c:v>
                </c:pt>
                <c:pt idx="38">
                  <c:v>0.18305438857048187</c:v>
                </c:pt>
                <c:pt idx="39">
                  <c:v>0.16641387365459193</c:v>
                </c:pt>
                <c:pt idx="40">
                  <c:v>0.15112329130390684</c:v>
                </c:pt>
                <c:pt idx="41">
                  <c:v>0.13708142053588895</c:v>
                </c:pt>
                <c:pt idx="42">
                  <c:v>0.12419477476909735</c:v>
                </c:pt>
                <c:pt idx="43">
                  <c:v>0.11237690590863025</c:v>
                </c:pt>
                <c:pt idx="44">
                  <c:v>0.10154778719242855</c:v>
                </c:pt>
                <c:pt idx="45">
                  <c:v>9.1633264082370727E-2</c:v>
                </c:pt>
                <c:pt idx="46">
                  <c:v>8.2564564155108558E-2</c:v>
                </c:pt>
                <c:pt idx="47">
                  <c:v>7.4277858327134377E-2</c:v>
                </c:pt>
                <c:pt idx="48">
                  <c:v>6.6713866892577967E-2</c:v>
                </c:pt>
                <c:pt idx="49">
                  <c:v>5.9817504804965359E-2</c:v>
                </c:pt>
                <c:pt idx="50">
                  <c:v>5.3537561430868658E-2</c:v>
                </c:pt>
                <c:pt idx="51">
                  <c:v>4.7826410672195632E-2</c:v>
                </c:pt>
                <c:pt idx="52">
                  <c:v>4.2639747917446881E-2</c:v>
                </c:pt>
                <c:pt idx="53">
                  <c:v>3.7936350758879314E-2</c:v>
                </c:pt>
                <c:pt idx="54">
                  <c:v>3.3677860816972847E-2</c:v>
                </c:pt>
                <c:pt idx="55">
                  <c:v>2.9828584357967734E-2</c:v>
                </c:pt>
                <c:pt idx="56">
                  <c:v>2.6355309684388525E-2</c:v>
                </c:pt>
                <c:pt idx="57">
                  <c:v>2.3227139530495929E-2</c:v>
                </c:pt>
                <c:pt idx="58">
                  <c:v>2.0415336911183218E-2</c:v>
                </c:pt>
                <c:pt idx="59">
                  <c:v>1.7893183059478193E-2</c:v>
                </c:pt>
                <c:pt idx="60">
                  <c:v>1.5635846249106317E-2</c:v>
                </c:pt>
                <c:pt idx="61">
                  <c:v>1.3620260438329685E-2</c:v>
                </c:pt>
                <c:pt idx="62">
                  <c:v>1.1825012792687769E-2</c:v>
                </c:pt>
                <c:pt idx="63">
                  <c:v>1.0230239249999948E-2</c:v>
                </c:pt>
                <c:pt idx="64">
                  <c:v>8.8175273832939768E-3</c:v>
                </c:pt>
                <c:pt idx="65">
                  <c:v>7.5698258980910586E-3</c:v>
                </c:pt>
                <c:pt idx="66">
                  <c:v>6.4713601713097596E-3</c:v>
                </c:pt>
                <c:pt idx="67">
                  <c:v>5.5075533013050236E-3</c:v>
                </c:pt>
                <c:pt idx="68">
                  <c:v>4.6649521933898467E-3</c:v>
                </c:pt>
                <c:pt idx="69">
                  <c:v>3.9311582535801011E-3</c:v>
                </c:pt>
                <c:pt idx="70">
                  <c:v>3.2947623060986214E-3</c:v>
                </c:pt>
                <c:pt idx="71">
                  <c:v>2.7452833880939106E-3</c:v>
                </c:pt>
                <c:pt idx="72">
                  <c:v>2.2731111086901723E-3</c:v>
                </c:pt>
                <c:pt idx="73">
                  <c:v>1.8694512894219498E-3</c:v>
                </c:pt>
                <c:pt idx="74">
                  <c:v>1.5262746297775534E-3</c:v>
                </c:pt>
                <c:pt idx="75">
                  <c:v>1.2362681653781873E-3</c:v>
                </c:pt>
                <c:pt idx="76">
                  <c:v>9.9278930759835911E-4</c:v>
                </c:pt>
                <c:pt idx="77">
                  <c:v>7.8982227248644609E-4</c:v>
                </c:pt>
                <c:pt idx="78">
                  <c:v>6.2193672393223763E-4</c:v>
                </c:pt>
                <c:pt idx="79">
                  <c:v>4.8424847137729218E-4</c:v>
                </c:pt>
                <c:pt idx="80">
                  <c:v>3.7238207617187007E-4</c:v>
                </c:pt>
                <c:pt idx="81">
                  <c:v>2.8243523312206933E-4</c:v>
                </c:pt>
                <c:pt idx="82">
                  <c:v>2.1094480499424275E-4</c:v>
                </c:pt>
                <c:pt idx="83">
                  <c:v>1.5485439788394514E-4</c:v>
                </c:pt>
                <c:pt idx="84">
                  <c:v>1.1148337453064948E-4</c:v>
                </c:pt>
                <c:pt idx="85">
                  <c:v>7.8497210970406025E-5</c:v>
                </c:pt>
                <c:pt idx="86">
                  <c:v>5.3879109457515999E-5</c:v>
                </c:pt>
                <c:pt idx="87">
                  <c:v>3.5902787433567599E-5</c:v>
                </c:pt>
                <c:pt idx="88">
                  <c:v>2.3106368549027256E-5</c:v>
                </c:pt>
                <c:pt idx="89">
                  <c:v>1.4267307412087386E-5</c:v>
                </c:pt>
                <c:pt idx="90">
                  <c:v>8.3782849076656683E-6</c:v>
                </c:pt>
                <c:pt idx="91">
                  <c:v>4.6240156461295167E-6</c:v>
                </c:pt>
                <c:pt idx="92">
                  <c:v>2.3589134108203359E-6</c:v>
                </c:pt>
                <c:pt idx="93">
                  <c:v>1.0855644153045353E-6</c:v>
                </c:pt>
                <c:pt idx="94">
                  <c:v>4.3396179076841282E-7</c:v>
                </c:pt>
                <c:pt idx="95">
                  <c:v>1.4145803264571734E-7</c:v>
                </c:pt>
                <c:pt idx="96">
                  <c:v>3.3395171652796494E-8</c:v>
                </c:pt>
                <c:pt idx="97">
                  <c:v>4.3752232085910518E-9</c:v>
                </c:pt>
                <c:pt idx="98">
                  <c:v>1.3603343866687596E-10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29-E647-86A7-AEF37624D2CA}"/>
            </c:ext>
          </c:extLst>
        </c:ser>
        <c:ser>
          <c:idx val="12"/>
          <c:order val="12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PDF!$Q$4:$Q$103</c:f>
              <c:numCache>
                <c:formatCode>General</c:formatCode>
                <c:ptCount val="100"/>
                <c:pt idx="0">
                  <c:v>13.351549626857874</c:v>
                </c:pt>
                <c:pt idx="1">
                  <c:v>8.928253702161669</c:v>
                </c:pt>
                <c:pt idx="2">
                  <c:v>6.8900443145333643</c:v>
                </c:pt>
                <c:pt idx="3">
                  <c:v>5.6363751320446873</c:v>
                </c:pt>
                <c:pt idx="4">
                  <c:v>4.7591887682163883</c:v>
                </c:pt>
                <c:pt idx="5">
                  <c:v>4.0988844329335841</c:v>
                </c:pt>
                <c:pt idx="6">
                  <c:v>3.5780409039889367</c:v>
                </c:pt>
                <c:pt idx="7">
                  <c:v>3.1537419934099304</c:v>
                </c:pt>
                <c:pt idx="8">
                  <c:v>2.799912807345017</c:v>
                </c:pt>
                <c:pt idx="9">
                  <c:v>2.4996080000687093</c:v>
                </c:pt>
                <c:pt idx="10">
                  <c:v>2.2412319142571953</c:v>
                </c:pt>
                <c:pt idx="11">
                  <c:v>2.0165183475972035</c:v>
                </c:pt>
                <c:pt idx="12">
                  <c:v>1.819375395967898</c:v>
                </c:pt>
                <c:pt idx="13">
                  <c:v>1.645188132393153</c:v>
                </c:pt>
                <c:pt idx="14">
                  <c:v>1.4903784625762817</c:v>
                </c:pt>
                <c:pt idx="15">
                  <c:v>1.3521167288573857</c:v>
                </c:pt>
                <c:pt idx="16">
                  <c:v>1.2281266384002776</c:v>
                </c:pt>
                <c:pt idx="17">
                  <c:v>1.1165496496203595</c:v>
                </c:pt>
                <c:pt idx="18">
                  <c:v>1.015848415215822</c:v>
                </c:pt>
                <c:pt idx="19">
                  <c:v>0.92473657410231513</c:v>
                </c:pt>
                <c:pt idx="20">
                  <c:v>0.84212674210243932</c:v>
                </c:pt>
                <c:pt idx="21">
                  <c:v>0.76709133750947744</c:v>
                </c:pt>
                <c:pt idx="22">
                  <c:v>0.69883262929957946</c:v>
                </c:pt>
                <c:pt idx="23">
                  <c:v>0.63665952476992538</c:v>
                </c:pt>
                <c:pt idx="24">
                  <c:v>0.57996935752162548</c:v>
                </c:pt>
                <c:pt idx="25">
                  <c:v>0.52823343718479843</c:v>
                </c:pt>
                <c:pt idx="26">
                  <c:v>0.48098546511060991</c:v>
                </c:pt>
                <c:pt idx="27">
                  <c:v>0.43781215904897064</c:v>
                </c:pt>
                <c:pt idx="28">
                  <c:v>0.39834559872589631</c:v>
                </c:pt>
                <c:pt idx="29">
                  <c:v>0.36225692538403031</c:v>
                </c:pt>
                <c:pt idx="30">
                  <c:v>0.32925111638621379</c:v>
                </c:pt>
                <c:pt idx="31">
                  <c:v>0.29906262072898043</c:v>
                </c:pt>
                <c:pt idx="32">
                  <c:v>0.27145168946541809</c:v>
                </c:pt>
                <c:pt idx="33">
                  <c:v>0.24620127122173721</c:v>
                </c:pt>
                <c:pt idx="34">
                  <c:v>0.22311437044819341</c:v>
                </c:pt>
                <c:pt idx="35">
                  <c:v>0.20201178706789766</c:v>
                </c:pt>
                <c:pt idx="36">
                  <c:v>0.18273017242132331</c:v>
                </c:pt>
                <c:pt idx="37">
                  <c:v>0.16512034904118822</c:v>
                </c:pt>
                <c:pt idx="38">
                  <c:v>0.14904585170323231</c:v>
                </c:pt>
                <c:pt idx="39">
                  <c:v>0.13438165502654739</c:v>
                </c:pt>
                <c:pt idx="40">
                  <c:v>0.1210130591217653</c:v>
                </c:pt>
                <c:pt idx="41">
                  <c:v>0.10883470976647479</c:v>
                </c:pt>
                <c:pt idx="42">
                  <c:v>9.7749733597176397E-2</c:v>
                </c:pt>
                <c:pt idx="43">
                  <c:v>8.7668972053677532E-2</c:v>
                </c:pt>
                <c:pt idx="44">
                  <c:v>7.8510300454670973E-2</c:v>
                </c:pt>
                <c:pt idx="45">
                  <c:v>7.0198020745721387E-2</c:v>
                </c:pt>
                <c:pt idx="46">
                  <c:v>6.2662318239032191E-2</c:v>
                </c:pt>
                <c:pt idx="47">
                  <c:v>5.5838774133351109E-2</c:v>
                </c:pt>
                <c:pt idx="48">
                  <c:v>4.9667926821399172E-2</c:v>
                </c:pt>
                <c:pt idx="49">
                  <c:v>4.409487600814406E-2</c:v>
                </c:pt>
                <c:pt idx="50">
                  <c:v>3.9068924513394679E-2</c:v>
                </c:pt>
                <c:pt idx="51">
                  <c:v>3.4543253346424142E-2</c:v>
                </c:pt>
                <c:pt idx="52">
                  <c:v>3.0474626242625494E-2</c:v>
                </c:pt>
                <c:pt idx="53">
                  <c:v>2.6823120361951985E-2</c:v>
                </c:pt>
                <c:pt idx="54">
                  <c:v>2.3551880281814021E-2</c:v>
                </c:pt>
                <c:pt idx="55">
                  <c:v>2.0626892786007638E-2</c:v>
                </c:pt>
                <c:pt idx="56">
                  <c:v>1.8016780266614935E-2</c:v>
                </c:pt>
                <c:pt idx="57">
                  <c:v>1.5692610826251282E-2</c:v>
                </c:pt>
                <c:pt idx="58">
                  <c:v>1.3627723400633866E-2</c:v>
                </c:pt>
                <c:pt idx="59">
                  <c:v>1.1797566422083688E-2</c:v>
                </c:pt>
                <c:pt idx="60">
                  <c:v>1.0179548718121906E-2</c:v>
                </c:pt>
                <c:pt idx="61">
                  <c:v>8.7529014898476542E-3</c:v>
                </c:pt>
                <c:pt idx="62">
                  <c:v>7.4985503456814363E-3</c:v>
                </c:pt>
                <c:pt idx="63">
                  <c:v>6.3989964801758606E-3</c:v>
                </c:pt>
                <c:pt idx="64">
                  <c:v>5.4382061873298427E-3</c:v>
                </c:pt>
                <c:pt idx="65">
                  <c:v>4.6015079852145856E-3</c:v>
                </c:pt>
                <c:pt idx="66">
                  <c:v>3.8754967054414201E-3</c:v>
                </c:pt>
                <c:pt idx="67">
                  <c:v>3.2479439685238146E-3</c:v>
                </c:pt>
                <c:pt idx="68">
                  <c:v>2.7077145257448205E-3</c:v>
                </c:pt>
                <c:pt idx="69">
                  <c:v>2.2446880007901161E-3</c:v>
                </c:pt>
                <c:pt idx="70">
                  <c:v>1.8496856110482493E-3</c:v>
                </c:pt>
                <c:pt idx="71">
                  <c:v>1.5144014898864581E-3</c:v>
                </c:pt>
                <c:pt idx="72">
                  <c:v>1.2313382680477489E-3</c:v>
                </c:pt>
                <c:pt idx="73">
                  <c:v>9.9374660515664289E-4</c:v>
                </c:pt>
                <c:pt idx="74">
                  <c:v>7.955683916620296E-4</c:v>
                </c:pt>
                <c:pt idx="75">
                  <c:v>6.3138336781630997E-4</c:v>
                </c:pt>
                <c:pt idx="76">
                  <c:v>4.9635892986345188E-4</c:v>
                </c:pt>
                <c:pt idx="77">
                  <c:v>3.8620291481054246E-4</c:v>
                </c:pt>
                <c:pt idx="78">
                  <c:v>2.9711917427287081E-4</c:v>
                </c:pt>
                <c:pt idx="79">
                  <c:v>2.2576576516169502E-4</c:v>
                </c:pt>
                <c:pt idx="80">
                  <c:v>1.6921560064769137E-4</c:v>
                </c:pt>
                <c:pt idx="81">
                  <c:v>1.2491941907762536E-4</c:v>
                </c:pt>
                <c:pt idx="82">
                  <c:v>9.0670941522620336E-5</c:v>
                </c:pt>
                <c:pt idx="83">
                  <c:v>6.457410055189222E-5</c:v>
                </c:pt>
                <c:pt idx="84">
                  <c:v>4.5012233801096005E-5</c:v>
                </c:pt>
                <c:pt idx="85">
                  <c:v>3.061914607460126E-5</c:v>
                </c:pt>
                <c:pt idx="86">
                  <c:v>2.0251953215008614E-5</c:v>
                </c:pt>
                <c:pt idx="87">
                  <c:v>1.2965629917964321E-5</c:v>
                </c:pt>
                <c:pt idx="88">
                  <c:v>7.9891921958986878E-6</c:v>
                </c:pt>
                <c:pt idx="89">
                  <c:v>4.7034534408685565E-6</c:v>
                </c:pt>
                <c:pt idx="90">
                  <c:v>2.620301164220731E-6</c:v>
                </c:pt>
                <c:pt idx="91">
                  <c:v>1.363449694136179E-6</c:v>
                </c:pt>
                <c:pt idx="92">
                  <c:v>6.5063264494886516E-7</c:v>
                </c:pt>
                <c:pt idx="93">
                  <c:v>2.7720818820358651E-7</c:v>
                </c:pt>
                <c:pt idx="94">
                  <c:v>1.0116058339339133E-7</c:v>
                </c:pt>
                <c:pt idx="95">
                  <c:v>2.9493916055206761E-8</c:v>
                </c:pt>
                <c:pt idx="96">
                  <c:v>6.0300253496783052E-9</c:v>
                </c:pt>
                <c:pt idx="97">
                  <c:v>6.4504504331902384E-10</c:v>
                </c:pt>
                <c:pt idx="98">
                  <c:v>1.4181445711147175E-11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29-E647-86A7-AEF37624D2CA}"/>
            </c:ext>
          </c:extLst>
        </c:ser>
        <c:ser>
          <c:idx val="13"/>
          <c:order val="1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PDF!$R$4:$R$103</c:f>
              <c:numCache>
                <c:formatCode>General</c:formatCode>
                <c:ptCount val="100"/>
                <c:pt idx="0">
                  <c:v>13.805004339117199</c:v>
                </c:pt>
                <c:pt idx="1">
                  <c:v>9.1847393514542279</c:v>
                </c:pt>
                <c:pt idx="2">
                  <c:v>7.051721599869925</c:v>
                </c:pt>
                <c:pt idx="3">
                  <c:v>5.7388223692799993</c:v>
                </c:pt>
                <c:pt idx="4">
                  <c:v>4.8203881423344335</c:v>
                </c:pt>
                <c:pt idx="5">
                  <c:v>4.1296845251594263</c:v>
                </c:pt>
                <c:pt idx="6">
                  <c:v>3.5857008256812577</c:v>
                </c:pt>
                <c:pt idx="7">
                  <c:v>3.143455744555498</c:v>
                </c:pt>
                <c:pt idx="8">
                  <c:v>2.7755718813136778</c:v>
                </c:pt>
                <c:pt idx="9">
                  <c:v>2.4642254384758915</c:v>
                </c:pt>
                <c:pt idx="10">
                  <c:v>2.1971974037828841</c:v>
                </c:pt>
                <c:pt idx="11">
                  <c:v>1.9657613403956706</c:v>
                </c:pt>
                <c:pt idx="12">
                  <c:v>1.7634746435074298</c:v>
                </c:pt>
                <c:pt idx="13">
                  <c:v>1.5854482447444727</c:v>
                </c:pt>
                <c:pt idx="14">
                  <c:v>1.4278852410535783</c:v>
                </c:pt>
                <c:pt idx="15">
                  <c:v>1.2877783068149995</c:v>
                </c:pt>
                <c:pt idx="16">
                  <c:v>1.1627048216669991</c:v>
                </c:pt>
                <c:pt idx="17">
                  <c:v>1.0506842972106971</c:v>
                </c:pt>
                <c:pt idx="18">
                  <c:v>0.95007675524252488</c:v>
                </c:pt>
                <c:pt idx="19">
                  <c:v>0.85950875346327871</c:v>
                </c:pt>
                <c:pt idx="20">
                  <c:v>0.77781852126437767</c:v>
                </c:pt>
                <c:pt idx="21">
                  <c:v>0.70401458363207925</c:v>
                </c:pt>
                <c:pt idx="22">
                  <c:v>0.63724408492821327</c:v>
                </c:pt>
                <c:pt idx="23">
                  <c:v>0.57676820676323814</c:v>
                </c:pt>
                <c:pt idx="24">
                  <c:v>0.5219428539276123</c:v>
                </c:pt>
                <c:pt idx="25">
                  <c:v>0.4722033070333187</c:v>
                </c:pt>
                <c:pt idx="26">
                  <c:v>0.42705190010665722</c:v>
                </c:pt>
                <c:pt idx="27">
                  <c:v>0.38604803197055454</c:v>
                </c:pt>
                <c:pt idx="28">
                  <c:v>0.3487999975902793</c:v>
                </c:pt>
                <c:pt idx="29">
                  <c:v>0.31495825282760342</c:v>
                </c:pt>
                <c:pt idx="30">
                  <c:v>0.28420981858318467</c:v>
                </c:pt>
                <c:pt idx="31">
                  <c:v>0.2562735983996916</c:v>
                </c:pt>
                <c:pt idx="32">
                  <c:v>0.23089643426738859</c:v>
                </c:pt>
                <c:pt idx="33">
                  <c:v>0.20784976347169648</c:v>
                </c:pt>
                <c:pt idx="34">
                  <c:v>0.1869267682468416</c:v>
                </c:pt>
                <c:pt idx="35">
                  <c:v>0.16793993215999981</c:v>
                </c:pt>
                <c:pt idx="36">
                  <c:v>0.15071893427328809</c:v>
                </c:pt>
                <c:pt idx="37">
                  <c:v>0.13510882546780625</c:v>
                </c:pt>
                <c:pt idx="38">
                  <c:v>0.12096844178032677</c:v>
                </c:pt>
                <c:pt idx="39">
                  <c:v>0.10816901787548473</c:v>
                </c:pt>
                <c:pt idx="40">
                  <c:v>9.6592970358413757E-2</c:v>
                </c:pt>
                <c:pt idx="41">
                  <c:v>8.6132825903383531E-2</c:v>
                </c:pt>
                <c:pt idx="42">
                  <c:v>7.6690273419917604E-2</c:v>
                </c:pt>
                <c:pt idx="43">
                  <c:v>6.8175322917902348E-2</c:v>
                </c:pt>
                <c:pt idx="44">
                  <c:v>6.0505556535488669E-2</c:v>
                </c:pt>
                <c:pt idx="45">
                  <c:v>5.3605459488186867E-2</c:v>
                </c:pt>
                <c:pt idx="46">
                  <c:v>4.740582058572481E-2</c:v>
                </c:pt>
                <c:pt idx="47">
                  <c:v>4.1843193524285685E-2</c:v>
                </c:pt>
                <c:pt idx="48">
                  <c:v>3.6859411458149312E-2</c:v>
                </c:pt>
                <c:pt idx="49">
                  <c:v>3.2401148436022889E-2</c:v>
                </c:pt>
                <c:pt idx="50">
                  <c:v>2.8419522192886099E-2</c:v>
                </c:pt>
                <c:pt idx="51">
                  <c:v>2.4869733549541716E-2</c:v>
                </c:pt>
                <c:pt idx="52">
                  <c:v>2.1710738314633358E-2</c:v>
                </c:pt>
                <c:pt idx="53">
                  <c:v>1.890494812817485E-2</c:v>
                </c:pt>
                <c:pt idx="54">
                  <c:v>1.6417957148274254E-2</c:v>
                </c:pt>
                <c:pt idx="55">
                  <c:v>1.4218291877297944E-2</c:v>
                </c:pt>
                <c:pt idx="56">
                  <c:v>1.2277181761310981E-2</c:v>
                </c:pt>
                <c:pt idx="57">
                  <c:v>1.0568348486375641E-2</c:v>
                </c:pt>
                <c:pt idx="58">
                  <c:v>9.067812144717205E-3</c:v>
                </c:pt>
                <c:pt idx="59">
                  <c:v>7.7537126591072092E-3</c:v>
                </c:pt>
                <c:pt idx="60">
                  <c:v>6.6061450402474121E-3</c:v>
                </c:pt>
                <c:pt idx="61">
                  <c:v>5.6070072137790489E-3</c:v>
                </c:pt>
                <c:pt idx="62">
                  <c:v>4.7398592944023436E-3</c:v>
                </c:pt>
                <c:pt idx="63">
                  <c:v>3.9897933074999753E-3</c:v>
                </c:pt>
                <c:pt idx="64">
                  <c:v>3.3433124661656293E-3</c:v>
                </c:pt>
                <c:pt idx="65">
                  <c:v>2.7882192057968702E-3</c:v>
                </c:pt>
                <c:pt idx="66">
                  <c:v>2.3135112612432361E-3</c:v>
                </c:pt>
                <c:pt idx="67">
                  <c:v>1.9092851444524057E-3</c:v>
                </c:pt>
                <c:pt idx="68">
                  <c:v>1.5666464449467547E-3</c:v>
                </c:pt>
                <c:pt idx="69">
                  <c:v>1.2776264324135308E-3</c:v>
                </c:pt>
                <c:pt idx="70">
                  <c:v>1.035104491165982E-3</c:v>
                </c:pt>
                <c:pt idx="71">
                  <c:v>8.3273596105515161E-4</c:v>
                </c:pt>
                <c:pt idx="72">
                  <c:v>6.6488499929187432E-4</c:v>
                </c:pt>
                <c:pt idx="73">
                  <c:v>5.2656211318718158E-4</c:v>
                </c:pt>
                <c:pt idx="74">
                  <c:v>4.1336604556475333E-4</c:v>
                </c:pt>
                <c:pt idx="75">
                  <c:v>3.2142972299832812E-4</c:v>
                </c:pt>
                <c:pt idx="76">
                  <c:v>2.4737000247659067E-4</c:v>
                </c:pt>
                <c:pt idx="77">
                  <c:v>1.8824097494260253E-4</c:v>
                </c:pt>
                <c:pt idx="78">
                  <c:v>1.4149060469458374E-4</c:v>
                </c:pt>
                <c:pt idx="79">
                  <c:v>1.049205021317464E-4</c:v>
                </c:pt>
                <c:pt idx="80">
                  <c:v>7.6648644012043064E-5</c:v>
                </c:pt>
                <c:pt idx="81">
                  <c:v>5.5074870458803359E-5</c:v>
                </c:pt>
                <c:pt idx="82">
                  <c:v>3.8849001586439591E-5</c:v>
                </c:pt>
                <c:pt idx="83">
                  <c:v>2.6841428966550401E-5</c:v>
                </c:pt>
                <c:pt idx="84">
                  <c:v>1.8116048361230477E-5</c:v>
                </c:pt>
                <c:pt idx="85">
                  <c:v>1.1905410330511533E-5</c:v>
                </c:pt>
                <c:pt idx="86">
                  <c:v>7.5879745819334693E-6</c:v>
                </c:pt>
                <c:pt idx="87">
                  <c:v>4.6673623663637664E-6</c:v>
                </c:pt>
                <c:pt idx="88">
                  <c:v>2.7535089187590672E-6</c:v>
                </c:pt>
                <c:pt idx="89">
                  <c:v>1.5456249696427912E-6</c:v>
                </c:pt>
                <c:pt idx="90">
                  <c:v>8.1688277849739719E-7</c:v>
                </c:pt>
                <c:pt idx="91">
                  <c:v>4.0074802266455511E-7</c:v>
                </c:pt>
                <c:pt idx="92">
                  <c:v>1.7888426698720725E-7</c:v>
                </c:pt>
                <c:pt idx="93">
                  <c:v>7.0561686994794079E-8</c:v>
                </c:pt>
                <c:pt idx="94">
                  <c:v>2.350626366662207E-8</c:v>
                </c:pt>
                <c:pt idx="95">
                  <c:v>6.1298480813143213E-9</c:v>
                </c:pt>
                <c:pt idx="96">
                  <c:v>1.0853430787158627E-9</c:v>
                </c:pt>
                <c:pt idx="97">
                  <c:v>9.4796502852803057E-11</c:v>
                </c:pt>
                <c:pt idx="98">
                  <c:v>1.4736955855577259E-12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29-E647-86A7-AEF37624D2CA}"/>
            </c:ext>
          </c:extLst>
        </c:ser>
        <c:ser>
          <c:idx val="14"/>
          <c:order val="14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PDF!$S$4:$S$103</c:f>
              <c:numCache>
                <c:formatCode>General</c:formatCode>
                <c:ptCount val="100"/>
                <c:pt idx="0">
                  <c:v>14.234805986788471</c:v>
                </c:pt>
                <c:pt idx="1">
                  <c:v>9.4227415995121611</c:v>
                </c:pt>
                <c:pt idx="2">
                  <c:v>7.1974462916433142</c:v>
                </c:pt>
                <c:pt idx="3">
                  <c:v>5.8271447518985076</c:v>
                </c:pt>
                <c:pt idx="4">
                  <c:v>4.8690162013290736</c:v>
                </c:pt>
                <c:pt idx="5">
                  <c:v>4.1493322413389206</c:v>
                </c:pt>
                <c:pt idx="6">
                  <c:v>3.5835455823027655</c:v>
                </c:pt>
                <c:pt idx="7">
                  <c:v>3.1246305288553775</c:v>
                </c:pt>
                <c:pt idx="8">
                  <c:v>2.7439145511981162</c:v>
                </c:pt>
                <c:pt idx="9">
                  <c:v>2.4226969846819797</c:v>
                </c:pt>
                <c:pt idx="10">
                  <c:v>2.1481345885880501</c:v>
                </c:pt>
                <c:pt idx="11">
                  <c:v>1.911038926338273</c:v>
                </c:pt>
                <c:pt idx="12">
                  <c:v>1.7046147940683845</c:v>
                </c:pt>
                <c:pt idx="13">
                  <c:v>1.5236973164625816</c:v>
                </c:pt>
                <c:pt idx="14">
                  <c:v>1.3642695157429039</c:v>
                </c:pt>
                <c:pt idx="15">
                  <c:v>1.2231455947202194</c:v>
                </c:pt>
                <c:pt idx="16">
                  <c:v>1.0977562721700946</c:v>
                </c:pt>
                <c:pt idx="17">
                  <c:v>0.98599922904936377</c:v>
                </c:pt>
                <c:pt idx="18">
                  <c:v>0.88613238681133999</c:v>
                </c:pt>
                <c:pt idx="19">
                  <c:v>0.79669612538045598</c:v>
                </c:pt>
                <c:pt idx="20">
                  <c:v>0.71645552058869078</c:v>
                </c:pt>
                <c:pt idx="21">
                  <c:v>0.64435672350796114</c:v>
                </c:pt>
                <c:pt idx="22">
                  <c:v>0.5794935187576512</c:v>
                </c:pt>
                <c:pt idx="23">
                  <c:v>0.52108133411938506</c:v>
                </c:pt>
                <c:pt idx="24">
                  <c:v>0.46843678876746692</c:v>
                </c:pt>
                <c:pt idx="25">
                  <c:v>0.4209614160949624</c:v>
                </c:pt>
                <c:pt idx="26">
                  <c:v>0.37812857334080263</c:v>
                </c:pt>
                <c:pt idx="27">
                  <c:v>0.33947281255489414</c:v>
                </c:pt>
                <c:pt idx="28">
                  <c:v>0.30458117317964689</c:v>
                </c:pt>
                <c:pt idx="29">
                  <c:v>0.27308598990488431</c:v>
                </c:pt>
                <c:pt idx="30">
                  <c:v>0.24465890648390956</c:v>
                </c:pt>
                <c:pt idx="31">
                  <c:v>0.2190058576415303</c:v>
                </c:pt>
                <c:pt idx="32">
                  <c:v>0.19586283439889401</c:v>
                </c:pt>
                <c:pt idx="33">
                  <c:v>0.17499228816068094</c:v>
                </c:pt>
                <c:pt idx="34">
                  <c:v>0.15618005931373535</c:v>
                </c:pt>
                <c:pt idx="35">
                  <c:v>0.13923273939448949</c:v>
                </c:pt>
                <c:pt idx="36">
                  <c:v>0.12397539390431321</c:v>
                </c:pt>
                <c:pt idx="37">
                  <c:v>0.1102495868982703</c:v>
                </c:pt>
                <c:pt idx="38">
                  <c:v>9.7911659503508025E-2</c:v>
                </c:pt>
                <c:pt idx="39">
                  <c:v>8.6831223247922931E-2</c:v>
                </c:pt>
                <c:pt idx="40">
                  <c:v>7.6889836026598504E-2</c:v>
                </c:pt>
                <c:pt idx="41">
                  <c:v>6.7979834100290418E-2</c:v>
                </c:pt>
                <c:pt idx="42">
                  <c:v>6.0003298008112875E-2</c:v>
                </c:pt>
                <c:pt idx="43">
                  <c:v>5.2871133915448579E-2</c:v>
                </c:pt>
                <c:pt idx="44">
                  <c:v>4.6502254884689703E-2</c:v>
                </c:pt>
                <c:pt idx="45">
                  <c:v>4.082284898751181E-2</c:v>
                </c:pt>
                <c:pt idx="46">
                  <c:v>3.5765723179509143E-2</c:v>
                </c:pt>
                <c:pt idx="47">
                  <c:v>3.1269713514676598E-2</c:v>
                </c:pt>
                <c:pt idx="48">
                  <c:v>2.727915365421462E-2</c:v>
                </c:pt>
                <c:pt idx="49">
                  <c:v>2.374339477361603E-2</c:v>
                </c:pt>
                <c:pt idx="50">
                  <c:v>2.0616370935529805E-2</c:v>
                </c:pt>
                <c:pt idx="51">
                  <c:v>1.7856204806766932E-2</c:v>
                </c:pt>
                <c:pt idx="52">
                  <c:v>1.5424849282805816E-2</c:v>
                </c:pt>
                <c:pt idx="53">
                  <c:v>1.3287761163920813E-2</c:v>
                </c:pt>
                <c:pt idx="54">
                  <c:v>1.1413603521186788E-2</c:v>
                </c:pt>
                <c:pt idx="55">
                  <c:v>9.7739738124466933E-3</c:v>
                </c:pt>
                <c:pt idx="56">
                  <c:v>8.3431551696170701E-3</c:v>
                </c:pt>
                <c:pt idx="57">
                  <c:v>7.0978885891044207E-3</c:v>
                </c:pt>
                <c:pt idx="58">
                  <c:v>6.0171640245875613E-3</c:v>
                </c:pt>
                <c:pt idx="59">
                  <c:v>5.0820286125898909E-3</c:v>
                </c:pt>
                <c:pt idx="60">
                  <c:v>4.2754104616111992E-3</c:v>
                </c:pt>
                <c:pt idx="61">
                  <c:v>3.5819566096914998E-3</c:v>
                </c:pt>
                <c:pt idx="62">
                  <c:v>2.9878839069715237E-3</c:v>
                </c:pt>
                <c:pt idx="63">
                  <c:v>2.48084171231433E-3</c:v>
                </c:pt>
                <c:pt idx="64">
                  <c:v>2.0497854090704769E-3</c:v>
                </c:pt>
                <c:pt idx="65">
                  <c:v>1.6848598468939542E-3</c:v>
                </c:pt>
                <c:pt idx="66">
                  <c:v>1.3772919060876406E-3</c:v>
                </c:pt>
                <c:pt idx="67">
                  <c:v>1.119291459922052E-3</c:v>
                </c:pt>
                <c:pt idx="68">
                  <c:v>9.0396008013326958E-4</c:v>
                </c:pt>
                <c:pt idx="69">
                  <c:v>7.2520689256295936E-4</c:v>
                </c:pt>
                <c:pt idx="70">
                  <c:v>5.7767104468122203E-4</c:v>
                </c:pt>
                <c:pt idx="71">
                  <c:v>4.566502954119157E-4</c:v>
                </c:pt>
                <c:pt idx="72">
                  <c:v>3.5803528101696006E-4</c:v>
                </c:pt>
                <c:pt idx="73">
                  <c:v>2.7824904944385981E-4</c:v>
                </c:pt>
                <c:pt idx="74">
                  <c:v>2.1419149006285371E-4</c:v>
                </c:pt>
                <c:pt idx="75">
                  <c:v>1.6318831660483047E-4</c:v>
                </c:pt>
                <c:pt idx="76">
                  <c:v>1.2294428878156243E-4</c:v>
                </c:pt>
                <c:pt idx="77">
                  <c:v>9.15003828935745E-5</c:v>
                </c:pt>
                <c:pt idx="78">
                  <c:v>6.7194644027864561E-5</c:v>
                </c:pt>
                <c:pt idx="79">
                  <c:v>4.862647249636503E-5</c:v>
                </c:pt>
                <c:pt idx="80">
                  <c:v>3.4624115209450615E-5</c:v>
                </c:pt>
                <c:pt idx="81">
                  <c:v>2.4215148928893453E-5</c:v>
                </c:pt>
                <c:pt idx="82">
                  <c:v>1.6599756986448905E-5</c:v>
                </c:pt>
                <c:pt idx="83">
                  <c:v>1.1126614248941389E-5</c:v>
                </c:pt>
                <c:pt idx="84">
                  <c:v>7.2712069986385715E-6</c:v>
                </c:pt>
                <c:pt idx="85">
                  <c:v>4.6164251004783275E-6</c:v>
                </c:pt>
                <c:pt idx="86">
                  <c:v>2.8352734501011987E-6</c:v>
                </c:pt>
                <c:pt idx="87">
                  <c:v>1.6755583278599941E-6</c:v>
                </c:pt>
                <c:pt idx="88">
                  <c:v>9.4641199859107014E-7</c:v>
                </c:pt>
                <c:pt idx="89">
                  <c:v>5.0652575517045657E-7</c:v>
                </c:pt>
                <c:pt idx="90">
                  <c:v>2.5396765130139263E-7</c:v>
                </c:pt>
                <c:pt idx="91">
                  <c:v>1.1746643518711632E-7</c:v>
                </c:pt>
                <c:pt idx="92">
                  <c:v>4.9047691696144855E-8</c:v>
                </c:pt>
                <c:pt idx="93">
                  <c:v>1.7911913699308456E-8</c:v>
                </c:pt>
                <c:pt idx="94">
                  <c:v>5.4471083365671507E-9</c:v>
                </c:pt>
                <c:pt idx="95">
                  <c:v>1.2705071531473477E-9</c:v>
                </c:pt>
                <c:pt idx="96">
                  <c:v>1.9481620360498702E-10</c:v>
                </c:pt>
                <c:pt idx="97">
                  <c:v>1.3893277856101553E-11</c:v>
                </c:pt>
                <c:pt idx="98">
                  <c:v>1.5272326150465178E-13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29-E647-86A7-AEF37624D2CA}"/>
            </c:ext>
          </c:extLst>
        </c:ser>
        <c:ser>
          <c:idx val="15"/>
          <c:order val="15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PDF!$T$4:$T$103</c:f>
              <c:numCache>
                <c:formatCode>General</c:formatCode>
                <c:ptCount val="100"/>
                <c:pt idx="0">
                  <c:v>14.643165316849315</c:v>
                </c:pt>
                <c:pt idx="1">
                  <c:v>9.6439763190269385</c:v>
                </c:pt>
                <c:pt idx="2">
                  <c:v>7.3287535198648159</c:v>
                </c:pt>
                <c:pt idx="3">
                  <c:v>5.9027887226879994</c:v>
                </c:pt>
                <c:pt idx="4">
                  <c:v>4.9064665020189766</c:v>
                </c:pt>
                <c:pt idx="5">
                  <c:v>4.1591822717677083</c:v>
                </c:pt>
                <c:pt idx="6">
                  <c:v>3.5728947513038243</c:v>
                </c:pt>
                <c:pt idx="7">
                  <c:v>3.0985492339189911</c:v>
                </c:pt>
                <c:pt idx="8">
                  <c:v>2.7061825842808358</c:v>
                </c:pt>
                <c:pt idx="9">
                  <c:v>2.376217387101752</c:v>
                </c:pt>
                <c:pt idx="10">
                  <c:v>2.0951846671786787</c:v>
                </c:pt>
                <c:pt idx="11">
                  <c:v>1.8534321209444899</c:v>
                </c:pt>
                <c:pt idx="12">
                  <c:v>1.6438102926979972</c:v>
                </c:pt>
                <c:pt idx="13">
                  <c:v>1.4608773112288356</c:v>
                </c:pt>
                <c:pt idx="14">
                  <c:v>1.3003954873880801</c:v>
                </c:pt>
                <c:pt idx="15">
                  <c:v>1.1590004761334993</c:v>
                </c:pt>
                <c:pt idx="16">
                  <c:v>1.0339767878395811</c:v>
                </c:pt>
                <c:pt idx="17">
                  <c:v>0.92310120397796946</c:v>
                </c:pt>
                <c:pt idx="18">
                  <c:v>0.82453089829976245</c:v>
                </c:pt>
                <c:pt idx="19">
                  <c:v>0.73672178868281024</c:v>
                </c:pt>
                <c:pt idx="20">
                  <c:v>0.6583678197844911</c:v>
                </c:pt>
                <c:pt idx="21">
                  <c:v>0.58835504489252333</c:v>
                </c:pt>
                <c:pt idx="22">
                  <c:v>0.52572637006577605</c:v>
                </c:pt>
                <c:pt idx="23">
                  <c:v>0.46965411122149381</c:v>
                </c:pt>
                <c:pt idx="24">
                  <c:v>0.41941836476325989</c:v>
                </c:pt>
                <c:pt idx="25">
                  <c:v>0.37438976486213121</c:v>
                </c:pt>
                <c:pt idx="26">
                  <c:v>0.33401559329770686</c:v>
                </c:pt>
                <c:pt idx="27">
                  <c:v>0.29780848180585634</c:v>
                </c:pt>
                <c:pt idx="28">
                  <c:v>0.26533714102403388</c:v>
                </c:pt>
                <c:pt idx="29">
                  <c:v>0.2362186896207025</c:v>
                </c:pt>
                <c:pt idx="30">
                  <c:v>0.21011225873828301</c:v>
                </c:pt>
                <c:pt idx="31">
                  <c:v>0.18671362169120387</c:v>
                </c:pt>
                <c:pt idx="32">
                  <c:v>0.16575065459908961</c:v>
                </c:pt>
                <c:pt idx="33">
                  <c:v>0.1469794755978425</c:v>
                </c:pt>
                <c:pt idx="34">
                  <c:v>0.13018114217190754</c:v>
                </c:pt>
                <c:pt idx="35">
                  <c:v>0.11515881062399985</c:v>
                </c:pt>
                <c:pt idx="36">
                  <c:v>0.10173528063446945</c:v>
                </c:pt>
                <c:pt idx="37">
                  <c:v>8.9750862632185582E-2</c:v>
                </c:pt>
                <c:pt idx="38">
                  <c:v>7.9061517306427839E-2</c:v>
                </c:pt>
                <c:pt idx="39">
                  <c:v>6.9537225777097297E-2</c:v>
                </c:pt>
                <c:pt idx="40">
                  <c:v>6.1060556262282975E-2</c:v>
                </c:pt>
                <c:pt idx="41">
                  <c:v>5.3525398954245462E-2</c:v>
                </c:pt>
                <c:pt idx="42">
                  <c:v>4.6835845552878223E-2</c:v>
                </c:pt>
                <c:pt idx="43">
                  <c:v>4.0905193750741399E-2</c:v>
                </c:pt>
                <c:pt idx="44">
                  <c:v>3.5655060101270099E-2</c:v>
                </c:pt>
                <c:pt idx="45">
                  <c:v>3.1014587275308099E-2</c:v>
                </c:pt>
                <c:pt idx="46">
                  <c:v>2.6919733832608008E-2</c:v>
                </c:pt>
                <c:pt idx="47">
                  <c:v>2.3312636392102008E-2</c:v>
                </c:pt>
                <c:pt idx="48">
                  <c:v>2.0141035546774436E-2</c:v>
                </c:pt>
                <c:pt idx="49">
                  <c:v>1.7357758090726542E-2</c:v>
                </c:pt>
                <c:pt idx="50">
                  <c:v>1.4920249151265195E-2</c:v>
                </c:pt>
                <c:pt idx="51">
                  <c:v>1.2790148682621448E-2</c:v>
                </c:pt>
                <c:pt idx="52">
                  <c:v>1.0932907508440363E-2</c:v>
                </c:pt>
                <c:pt idx="53">
                  <c:v>9.3174387203147427E-3</c:v>
                </c:pt>
                <c:pt idx="54">
                  <c:v>7.9158007679179399E-3</c:v>
                </c:pt>
                <c:pt idx="55">
                  <c:v>6.7029090278690256E-3</c:v>
                </c:pt>
                <c:pt idx="56">
                  <c:v>5.6562730257468411E-3</c:v>
                </c:pt>
                <c:pt idx="57">
                  <c:v>4.755756818869035E-3</c:v>
                </c:pt>
                <c:pt idx="58">
                  <c:v>3.9833603350007693E-3</c:v>
                </c:pt>
                <c:pt idx="59">
                  <c:v>3.3230197110459448E-3</c:v>
                </c:pt>
                <c:pt idx="60">
                  <c:v>2.7604248918176666E-3</c:v>
                </c:pt>
                <c:pt idx="61">
                  <c:v>2.2828529370386105E-3</c:v>
                </c:pt>
                <c:pt idx="62">
                  <c:v>1.8790156488523555E-3</c:v>
                </c:pt>
                <c:pt idx="63">
                  <c:v>1.5389202757499891E-3</c:v>
                </c:pt>
                <c:pt idx="64">
                  <c:v>1.2537421748121096E-3</c:v>
                </c:pt>
                <c:pt idx="65">
                  <c:v>1.0157084249688589E-3</c:v>
                </c:pt>
                <c:pt idx="66">
                  <c:v>8.1799148165385765E-4</c:v>
                </c:pt>
                <c:pt idx="67">
                  <c:v>6.5461204952653831E-4</c:v>
                </c:pt>
                <c:pt idx="68">
                  <c:v>5.203504263573143E-4</c:v>
                </c:pt>
                <c:pt idx="69">
                  <c:v>4.1066563899006301E-4</c:v>
                </c:pt>
                <c:pt idx="70">
                  <c:v>3.2162175261228685E-4</c:v>
                </c:pt>
                <c:pt idx="71">
                  <c:v>2.4982078831654512E-4</c:v>
                </c:pt>
                <c:pt idx="72">
                  <c:v>1.9234173193800617E-4</c:v>
                </c:pt>
                <c:pt idx="73">
                  <c:v>1.4668516010214318E-4</c:v>
                </c:pt>
                <c:pt idx="74">
                  <c:v>1.1072304791913016E-4</c:v>
                </c:pt>
                <c:pt idx="75">
                  <c:v>8.2653357342427075E-5</c:v>
                </c:pt>
                <c:pt idx="76">
                  <c:v>6.0959036324588286E-5</c:v>
                </c:pt>
                <c:pt idx="77">
                  <c:v>4.4371086950756219E-5</c:v>
                </c:pt>
                <c:pt idx="78">
                  <c:v>3.1835386056281265E-5</c:v>
                </c:pt>
                <c:pt idx="79">
                  <c:v>2.2482964742517026E-5</c:v>
                </c:pt>
                <c:pt idx="80">
                  <c:v>1.5603473959594441E-5</c:v>
                </c:pt>
                <c:pt idx="81">
                  <c:v>1.0621582159912049E-5</c:v>
                </c:pt>
                <c:pt idx="82">
                  <c:v>7.0760681461014764E-6</c:v>
                </c:pt>
                <c:pt idx="83">
                  <c:v>4.601387822837197E-6</c:v>
                </c:pt>
                <c:pt idx="84">
                  <c:v>2.9115077723406019E-6</c:v>
                </c:pt>
                <c:pt idx="85">
                  <c:v>1.7858115495767231E-6</c:v>
                </c:pt>
                <c:pt idx="86">
                  <c:v>1.0568964596264431E-6</c:v>
                </c:pt>
                <c:pt idx="87">
                  <c:v>6.000894471039099E-7</c:v>
                </c:pt>
                <c:pt idx="88">
                  <c:v>3.2452069399660268E-7</c:v>
                </c:pt>
                <c:pt idx="89">
                  <c:v>1.6560267531886957E-7</c:v>
                </c:pt>
                <c:pt idx="90">
                  <c:v>7.8770839355105655E-8</c:v>
                </c:pt>
                <c:pt idx="91">
                  <c:v>3.4349830514104469E-8</c:v>
                </c:pt>
                <c:pt idx="92">
                  <c:v>1.3416320024040427E-8</c:v>
                </c:pt>
                <c:pt idx="93">
                  <c:v>4.536108449665287E-9</c:v>
                </c:pt>
                <c:pt idx="94">
                  <c:v>1.2592641249975951E-9</c:v>
                </c:pt>
                <c:pt idx="95">
                  <c:v>2.6270777491346681E-10</c:v>
                </c:pt>
                <c:pt idx="96">
                  <c:v>3.488602753015198E-11</c:v>
                </c:pt>
                <c:pt idx="97">
                  <c:v>2.0313536325599997E-12</c:v>
                </c:pt>
                <c:pt idx="98">
                  <c:v>1.5789595559546025E-14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29-E647-86A7-AEF37624D2CA}"/>
            </c:ext>
          </c:extLst>
        </c:ser>
        <c:ser>
          <c:idx val="16"/>
          <c:order val="16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PDF!$U$4:$U$103</c:f>
              <c:numCache>
                <c:formatCode>General</c:formatCode>
                <c:ptCount val="100"/>
                <c:pt idx="0">
                  <c:v>15.031955122048627</c:v>
                </c:pt>
                <c:pt idx="1">
                  <c:v>9.8499058853567121</c:v>
                </c:pt>
                <c:pt idx="2">
                  <c:v>7.4469577630869503</c:v>
                </c:pt>
                <c:pt idx="3">
                  <c:v>5.9669962259440705</c:v>
                </c:pt>
                <c:pt idx="4">
                  <c:v>4.9339364173467954</c:v>
                </c:pt>
                <c:pt idx="5">
                  <c:v>4.1603971273158242</c:v>
                </c:pt>
                <c:pt idx="6">
                  <c:v>3.5548772176443433</c:v>
                </c:pt>
                <c:pt idx="7">
                  <c:v>3.0663040923167442</c:v>
                </c:pt>
                <c:pt idx="8">
                  <c:v>2.6634263910296392</c:v>
                </c:pt>
                <c:pt idx="9">
                  <c:v>2.3257891052947004</c:v>
                </c:pt>
                <c:pt idx="10">
                  <c:v>2.0392957694329228</c:v>
                </c:pt>
                <c:pt idx="11">
                  <c:v>1.7938285388561923</c:v>
                </c:pt>
                <c:pt idx="12">
                  <c:v>1.5818825288954608</c:v>
                </c:pt>
                <c:pt idx="13">
                  <c:v>1.3977383383016748</c:v>
                </c:pt>
                <c:pt idx="14">
                  <c:v>1.2369376942735664</c:v>
                </c:pt>
                <c:pt idx="15">
                  <c:v>1.0959384528693168</c:v>
                </c:pt>
                <c:pt idx="16">
                  <c:v>0.97188021962792359</c:v>
                </c:pt>
                <c:pt idx="17">
                  <c:v>0.86242065900851017</c:v>
                </c:pt>
                <c:pt idx="18">
                  <c:v>0.76561838220499778</c:v>
                </c:pt>
                <c:pt idx="19">
                  <c:v>0.67984736032465576</c:v>
                </c:pt>
                <c:pt idx="20">
                  <c:v>0.60373318534940335</c:v>
                </c:pt>
                <c:pt idx="21">
                  <c:v>0.53610479395862354</c:v>
                </c:pt>
                <c:pt idx="22">
                  <c:v>0.47595734340628421</c:v>
                </c:pt>
                <c:pt idx="23">
                  <c:v>0.42242326819278153</c:v>
                </c:pt>
                <c:pt idx="24">
                  <c:v>0.37474943101397351</c:v>
                </c:pt>
                <c:pt idx="25">
                  <c:v>0.33227887777095699</c:v>
                </c:pt>
                <c:pt idx="26">
                  <c:v>0.29443611577470491</c:v>
                </c:pt>
                <c:pt idx="27">
                  <c:v>0.26071512004215874</c:v>
                </c:pt>
                <c:pt idx="28">
                  <c:v>0.23066947515471925</c:v>
                </c:pt>
                <c:pt idx="29">
                  <c:v>0.20390420579564697</c:v>
                </c:pt>
                <c:pt idx="30">
                  <c:v>0.18006895517215743</c:v>
                </c:pt>
                <c:pt idx="31">
                  <c:v>0.1588522487426566</c:v>
                </c:pt>
                <c:pt idx="32">
                  <c:v>0.13997663898374288</c:v>
                </c:pt>
                <c:pt idx="33">
                  <c:v>0.12319457086511934</c:v>
                </c:pt>
                <c:pt idx="34">
                  <c:v>0.10828484112418982</c:v>
                </c:pt>
                <c:pt idx="35">
                  <c:v>9.5049550093304791E-2</c:v>
                </c:pt>
                <c:pt idx="36">
                  <c:v>8.3311464703698462E-2</c:v>
                </c:pt>
                <c:pt idx="37">
                  <c:v>7.291172680205607E-2</c:v>
                </c:pt>
                <c:pt idx="38">
                  <c:v>6.3707853116949209E-2</c:v>
                </c:pt>
                <c:pt idx="39">
                  <c:v>5.5571982878670649E-2</c:v>
                </c:pt>
                <c:pt idx="40">
                  <c:v>4.8389336806072658E-2</c:v>
                </c:pt>
                <c:pt idx="41">
                  <c:v>4.2056857363379649E-2</c:v>
                </c:pt>
                <c:pt idx="42">
                  <c:v>3.6482005188932604E-2</c:v>
                </c:pt>
                <c:pt idx="43">
                  <c:v>3.1581690658827939E-2</c:v>
                </c:pt>
                <c:pt idx="44">
                  <c:v>2.7281322865684635E-2</c:v>
                </c:pt>
                <c:pt idx="45">
                  <c:v>2.3513961016806795E-2</c:v>
                </c:pt>
                <c:pt idx="46">
                  <c:v>2.0219555504149153E-2</c:v>
                </c:pt>
                <c:pt idx="47">
                  <c:v>1.734426776280729E-2</c:v>
                </c:pt>
                <c:pt idx="48">
                  <c:v>1.4839859587892745E-2</c:v>
                </c:pt>
                <c:pt idx="49">
                  <c:v>1.2663143879261872E-2</c:v>
                </c:pt>
                <c:pt idx="50">
                  <c:v>1.0775489875636902E-2</c:v>
                </c:pt>
                <c:pt idx="51">
                  <c:v>9.1423768610646629E-3</c:v>
                </c:pt>
                <c:pt idx="52">
                  <c:v>7.7329911071133111E-3</c:v>
                </c:pt>
                <c:pt idx="53">
                  <c:v>6.5198614777638112E-3</c:v>
                </c:pt>
                <c:pt idx="54">
                  <c:v>5.478529690169656E-3</c:v>
                </c:pt>
                <c:pt idx="55">
                  <c:v>4.5872517093083105E-3</c:v>
                </c:pt>
                <c:pt idx="56">
                  <c:v>3.8267271711310267E-3</c:v>
                </c:pt>
                <c:pt idx="57">
                  <c:v>3.1798540879187783E-3</c:v>
                </c:pt>
                <c:pt idx="58">
                  <c:v>2.6315064000862931E-3</c:v>
                </c:pt>
                <c:pt idx="59">
                  <c:v>2.168332208038352E-3</c:v>
                </c:pt>
                <c:pt idx="60">
                  <c:v>1.7785707520302579E-3</c:v>
                </c:pt>
                <c:pt idx="61">
                  <c:v>1.451886412461619E-3</c:v>
                </c:pt>
                <c:pt idx="62">
                  <c:v>1.1792181819514267E-3</c:v>
                </c:pt>
                <c:pt idx="63">
                  <c:v>9.5264321752870239E-4</c:v>
                </c:pt>
                <c:pt idx="64">
                  <c:v>7.6525321938631069E-4</c:v>
                </c:pt>
                <c:pt idx="65">
                  <c:v>6.1104250447353999E-4</c:v>
                </c:pt>
                <c:pt idx="66">
                  <c:v>4.8480675094284952E-4</c:v>
                </c:pt>
                <c:pt idx="67">
                  <c:v>3.820514849867264E-4</c:v>
                </c:pt>
                <c:pt idx="68">
                  <c:v>2.9890946649740053E-4</c:v>
                </c:pt>
                <c:pt idx="69">
                  <c:v>2.3206620562014663E-4</c:v>
                </c:pt>
                <c:pt idx="70">
                  <c:v>1.7869290982139109E-4</c:v>
                </c:pt>
                <c:pt idx="71">
                  <c:v>1.3638622156302526E-4</c:v>
                </c:pt>
                <c:pt idx="72">
                  <c:v>1.0311416093288447E-4</c:v>
                </c:pt>
                <c:pt idx="73">
                  <c:v>7.7167736379096916E-5</c:v>
                </c:pt>
                <c:pt idx="74">
                  <c:v>5.7117730683427557E-5</c:v>
                </c:pt>
                <c:pt idx="75">
                  <c:v>4.1776209050836579E-5</c:v>
                </c:pt>
                <c:pt idx="76">
                  <c:v>3.0162332181076581E-5</c:v>
                </c:pt>
                <c:pt idx="77">
                  <c:v>2.1472089852358776E-5</c:v>
                </c:pt>
                <c:pt idx="78">
                  <c:v>1.5051600262241622E-5</c:v>
                </c:pt>
                <c:pt idx="79">
                  <c:v>1.0373647465891178E-5</c:v>
                </c:pt>
                <c:pt idx="80">
                  <c:v>7.017154015781975E-6</c:v>
                </c:pt>
                <c:pt idx="81">
                  <c:v>4.6493085943475285E-6</c:v>
                </c:pt>
                <c:pt idx="82">
                  <c:v>3.0100892668760591E-6</c:v>
                </c:pt>
                <c:pt idx="83">
                  <c:v>1.8989421651526568E-6</c:v>
                </c:pt>
                <c:pt idx="84">
                  <c:v>1.1633931197821653E-6</c:v>
                </c:pt>
                <c:pt idx="85">
                  <c:v>6.8938614833809432E-7</c:v>
                </c:pt>
                <c:pt idx="86">
                  <c:v>3.9315791841403042E-7</c:v>
                </c:pt>
                <c:pt idx="87">
                  <c:v>2.1447146596607833E-7</c:v>
                </c:pt>
                <c:pt idx="88">
                  <c:v>1.110456745013518E-7</c:v>
                </c:pt>
                <c:pt idx="89">
                  <c:v>5.4029413884848359E-8</c:v>
                </c:pt>
                <c:pt idx="90">
                  <c:v>2.4380894524933526E-8</c:v>
                </c:pt>
                <c:pt idx="91">
                  <c:v>1.0023802469300484E-8</c:v>
                </c:pt>
                <c:pt idx="92">
                  <c:v>3.6622276466454428E-9</c:v>
                </c:pt>
                <c:pt idx="93">
                  <c:v>1.1463624767557301E-9</c:v>
                </c:pt>
                <c:pt idx="94">
                  <c:v>2.9051244461691182E-10</c:v>
                </c:pt>
                <c:pt idx="95">
                  <c:v>5.4208305200952625E-11</c:v>
                </c:pt>
                <c:pt idx="96">
                  <c:v>6.2341185153594467E-12</c:v>
                </c:pt>
                <c:pt idx="97">
                  <c:v>2.963899275968246E-13</c:v>
                </c:pt>
                <c:pt idx="98">
                  <c:v>1.6290481227161781E-15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29-E647-86A7-AEF37624D2CA}"/>
            </c:ext>
          </c:extLst>
        </c:ser>
        <c:ser>
          <c:idx val="17"/>
          <c:order val="17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PDF!$V$4:$V$103</c:f>
              <c:numCache>
                <c:formatCode>General</c:formatCode>
                <c:ptCount val="100"/>
                <c:pt idx="0">
                  <c:v>15.402779517660873</c:v>
                </c:pt>
                <c:pt idx="1">
                  <c:v>10.0417903421868</c:v>
                </c:pt>
                <c:pt idx="2">
                  <c:v>7.5531965964106753</c:v>
                </c:pt>
                <c:pt idx="3">
                  <c:v>6.0208444971417592</c:v>
                </c:pt>
                <c:pt idx="4">
                  <c:v>4.9524646254754048</c:v>
                </c:pt>
                <c:pt idx="5">
                  <c:v>4.1539832939279995</c:v>
                </c:pt>
                <c:pt idx="6">
                  <c:v>3.5304666261320912</c:v>
                </c:pt>
                <c:pt idx="7">
                  <c:v>3.028831876155814</c:v>
                </c:pt>
                <c:pt idx="8">
                  <c:v>2.6165402861765332</c:v>
                </c:pt>
                <c:pt idx="9">
                  <c:v>2.2722578764160506</c:v>
                </c:pt>
                <c:pt idx="10">
                  <c:v>1.9812590009008382</c:v>
                </c:pt>
                <c:pt idx="11">
                  <c:v>1.732959033083098</c:v>
                </c:pt>
                <c:pt idx="12">
                  <c:v>1.5194971393127112</c:v>
                </c:pt>
                <c:pt idx="13">
                  <c:v>1.3348766431353483</c:v>
                </c:pt>
                <c:pt idx="14">
                  <c:v>1.1744196745473598</c:v>
                </c:pt>
                <c:pt idx="15">
                  <c:v>1.0344079249491482</c:v>
                </c:pt>
                <c:pt idx="16">
                  <c:v>0.9118382797760306</c:v>
                </c:pt>
                <c:pt idx="17">
                  <c:v>0.8042519239658058</c:v>
                </c:pt>
                <c:pt idx="18">
                  <c:v>0.70961190434923316</c:v>
                </c:pt>
                <c:pt idx="19">
                  <c:v>0.62621352038038869</c:v>
                </c:pt>
                <c:pt idx="20">
                  <c:v>0.55261748873160721</c:v>
                </c:pt>
                <c:pt idx="21">
                  <c:v>0.48759924345467864</c:v>
                </c:pt>
                <c:pt idx="22">
                  <c:v>0.43010988651006293</c:v>
                </c:pt>
                <c:pt idx="23">
                  <c:v>0.37924569481135623</c:v>
                </c:pt>
                <c:pt idx="24">
                  <c:v>0.33422400942072272</c:v>
                </c:pt>
                <c:pt idx="25">
                  <c:v>0.29436395262285064</c:v>
                </c:pt>
                <c:pt idx="26">
                  <c:v>0.25907084455153384</c:v>
                </c:pt>
                <c:pt idx="27">
                  <c:v>0.22782348858148008</c:v>
                </c:pt>
                <c:pt idx="28">
                  <c:v>0.20016370576000556</c:v>
                </c:pt>
                <c:pt idx="29">
                  <c:v>0.17568765040539749</c:v>
                </c:pt>
                <c:pt idx="30">
                  <c:v>0.15403854968750372</c:v>
                </c:pt>
                <c:pt idx="31">
                  <c:v>0.13490059167189478</c:v>
                </c:pt>
                <c:pt idx="32">
                  <c:v>0.11799374724272693</c:v>
                </c:pt>
                <c:pt idx="33">
                  <c:v>0.10306935726298702</c:v>
                </c:pt>
                <c:pt idx="34">
                  <c:v>8.9906351312473626E-2</c:v>
                </c:pt>
                <c:pt idx="35">
                  <c:v>7.8307991224319889E-2</c:v>
                </c:pt>
                <c:pt idx="36">
                  <c:v>6.8099053474697982E-2</c:v>
                </c:pt>
                <c:pt idx="37">
                  <c:v>5.9123380758952244E-2</c:v>
                </c:pt>
                <c:pt idx="38">
                  <c:v>5.1241745904228544E-2</c:v>
                </c:pt>
                <c:pt idx="39">
                  <c:v>4.4329981432899533E-2</c:v>
                </c:pt>
                <c:pt idx="40">
                  <c:v>3.827733620691863E-2</c:v>
                </c:pt>
                <c:pt idx="41">
                  <c:v>3.2985027105553753E-2</c:v>
                </c:pt>
                <c:pt idx="42">
                  <c:v>2.8364958962961869E-2</c:v>
                </c:pt>
                <c:pt idx="43">
                  <c:v>2.4338590281691119E-2</c:v>
                </c:pt>
                <c:pt idx="44">
                  <c:v>2.0835925746679709E-2</c:v>
                </c:pt>
                <c:pt idx="45">
                  <c:v>1.7794619449208016E-2</c:v>
                </c:pt>
                <c:pt idx="46">
                  <c:v>1.515917511448738E-2</c:v>
                </c:pt>
                <c:pt idx="47">
                  <c:v>1.2880231606636358E-2</c:v>
                </c:pt>
                <c:pt idx="48">
                  <c:v>1.0913923636908393E-2</c:v>
                </c:pt>
                <c:pt idx="49">
                  <c:v>9.22130898569847E-3</c:v>
                </c:pt>
                <c:pt idx="50">
                  <c:v>7.7678547143774385E-3</c:v>
                </c:pt>
                <c:pt idx="51">
                  <c:v>6.5229758281369361E-3</c:v>
                </c:pt>
                <c:pt idx="52">
                  <c:v>5.4596206870274038E-3</c:v>
                </c:pt>
                <c:pt idx="53">
                  <c:v>4.5538981745538278E-3</c:v>
                </c:pt>
                <c:pt idx="54">
                  <c:v>3.784742242160763E-3</c:v>
                </c:pt>
                <c:pt idx="55">
                  <c:v>3.1336099705287679E-3</c:v>
                </c:pt>
                <c:pt idx="56">
                  <c:v>2.5842097386380857E-3</c:v>
                </c:pt>
                <c:pt idx="57">
                  <c:v>2.1222564804203054E-3</c:v>
                </c:pt>
                <c:pt idx="58">
                  <c:v>1.735251345934709E-3</c:v>
                </c:pt>
                <c:pt idx="59">
                  <c:v>1.4122833771945255E-3</c:v>
                </c:pt>
                <c:pt idx="60">
                  <c:v>1.1438510645469448E-3</c:v>
                </c:pt>
                <c:pt idx="61">
                  <c:v>9.2170187332933824E-4</c:v>
                </c:pt>
                <c:pt idx="62">
                  <c:v>7.3868802695508154E-4</c:v>
                </c:pt>
                <c:pt idx="63">
                  <c:v>5.8863700547437023E-4</c:v>
                </c:pt>
                <c:pt idx="64">
                  <c:v>4.6623537125825272E-4</c:v>
                </c:pt>
                <c:pt idx="65">
                  <c:v>3.6692466851999986E-4</c:v>
                </c:pt>
                <c:pt idx="66">
                  <c:v>2.8680826325488344E-4</c:v>
                </c:pt>
                <c:pt idx="67">
                  <c:v>2.2256809683902275E-4</c:v>
                </c:pt>
                <c:pt idx="68">
                  <c:v>1.7139042168144017E-4</c:v>
                </c:pt>
                <c:pt idx="69">
                  <c:v>1.3089967242808237E-4</c:v>
                </c:pt>
                <c:pt idx="70">
                  <c:v>9.9099702523660726E-5</c:v>
                </c:pt>
                <c:pt idx="71">
                  <c:v>7.4321684524172055E-5</c:v>
                </c:pt>
                <c:pt idx="72">
                  <c:v>5.5178034349715447E-5</c:v>
                </c:pt>
                <c:pt idx="73">
                  <c:v>4.0521775478216988E-5</c:v>
                </c:pt>
                <c:pt idx="74">
                  <c:v>2.9410809603518894E-5</c:v>
                </c:pt>
                <c:pt idx="75">
                  <c:v>2.1076606122318866E-5</c:v>
                </c:pt>
                <c:pt idx="76">
                  <c:v>1.4896864501821234E-5</c:v>
                </c:pt>
                <c:pt idx="77">
                  <c:v>1.0371741574739244E-5</c:v>
                </c:pt>
                <c:pt idx="78">
                  <c:v>7.1032705138077411E-6</c:v>
                </c:pt>
                <c:pt idx="79">
                  <c:v>4.7776300077848564E-6</c:v>
                </c:pt>
                <c:pt idx="80">
                  <c:v>3.1499513055931198E-6</c:v>
                </c:pt>
                <c:pt idx="81">
                  <c:v>2.0313775880831729E-6</c:v>
                </c:pt>
                <c:pt idx="82">
                  <c:v>1.2781148088895752E-6</c:v>
                </c:pt>
                <c:pt idx="83">
                  <c:v>7.8223592988232087E-7</c:v>
                </c:pt>
                <c:pt idx="84">
                  <c:v>4.6402155121678173E-7</c:v>
                </c:pt>
                <c:pt idx="85">
                  <c:v>2.6563946799953653E-7</c:v>
                </c:pt>
                <c:pt idx="86">
                  <c:v>1.4598382348590181E-7</c:v>
                </c:pt>
                <c:pt idx="87">
                  <c:v>7.6511404505748152E-8</c:v>
                </c:pt>
                <c:pt idx="88">
                  <c:v>3.7928356110852745E-8</c:v>
                </c:pt>
                <c:pt idx="89">
                  <c:v>1.7595284252629788E-8</c:v>
                </c:pt>
                <c:pt idx="90">
                  <c:v>7.5324615133319288E-9</c:v>
                </c:pt>
                <c:pt idx="91">
                  <c:v>2.9197355936988577E-9</c:v>
                </c:pt>
                <c:pt idx="92">
                  <c:v>9.9783880178799822E-10</c:v>
                </c:pt>
                <c:pt idx="93">
                  <c:v>2.891769136661591E-10</c:v>
                </c:pt>
                <c:pt idx="94">
                  <c:v>6.6898406640496424E-11</c:v>
                </c:pt>
                <c:pt idx="95">
                  <c:v>1.1165080433822164E-11</c:v>
                </c:pt>
                <c:pt idx="96">
                  <c:v>1.1119921275235705E-12</c:v>
                </c:pt>
                <c:pt idx="97">
                  <c:v>4.3166264691898595E-14</c:v>
                </c:pt>
                <c:pt idx="98">
                  <c:v>1.6776445282016551E-16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29-E647-86A7-AEF37624D2CA}"/>
            </c:ext>
          </c:extLst>
        </c:ser>
        <c:ser>
          <c:idx val="18"/>
          <c:order val="18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PDF!$W$4:$W$103</c:f>
              <c:numCache>
                <c:formatCode>General</c:formatCode>
                <c:ptCount val="100"/>
                <c:pt idx="0">
                  <c:v>15.757025898523915</c:v>
                </c:pt>
                <c:pt idx="1">
                  <c:v>10.220725871628966</c:v>
                </c:pt>
                <c:pt idx="2">
                  <c:v>7.6484636790293026</c:v>
                </c:pt>
                <c:pt idx="3">
                  <c:v>6.0652761637831505</c:v>
                </c:pt>
                <c:pt idx="4">
                  <c:v>4.9629595727429523</c:v>
                </c:pt>
                <c:pt idx="5">
                  <c:v>4.1408187878931617</c:v>
                </c:pt>
                <c:pt idx="6">
                  <c:v>3.5005085072568418</c:v>
                </c:pt>
                <c:pt idx="7">
                  <c:v>2.9869409275744285</c:v>
                </c:pt>
                <c:pt idx="8">
                  <c:v>2.5662896638273813</c:v>
                </c:pt>
                <c:pt idx="9">
                  <c:v>2.216340206222009</c:v>
                </c:pt>
                <c:pt idx="10">
                  <c:v>1.9217363662538485</c:v>
                </c:pt>
                <c:pt idx="11">
                  <c:v>1.6714261209107109</c:v>
                </c:pt>
                <c:pt idx="12">
                  <c:v>1.4571929648531128</c:v>
                </c:pt>
                <c:pt idx="13">
                  <c:v>1.2727640868770547</c:v>
                </c:pt>
                <c:pt idx="14">
                  <c:v>1.1132439248462096</c:v>
                </c:pt>
                <c:pt idx="15">
                  <c:v>0.97474055337553334</c:v>
                </c:pt>
                <c:pt idx="16">
                  <c:v>0.8541112047788928</c:v>
                </c:pt>
                <c:pt idx="17">
                  <c:v>0.74878405452738872</c:v>
                </c:pt>
                <c:pt idx="18">
                  <c:v>0.65663035367934519</c:v>
                </c:pt>
                <c:pt idx="19">
                  <c:v>0.575870705216179</c:v>
                </c:pt>
                <c:pt idx="20">
                  <c:v>0.50500505268638318</c:v>
                </c:pt>
                <c:pt idx="21">
                  <c:v>0.44275948865759257</c:v>
                </c:pt>
                <c:pt idx="22">
                  <c:v>0.38804522233006467</c:v>
                </c:pt>
                <c:pt idx="23">
                  <c:v>0.33992648875748521</c:v>
                </c:pt>
                <c:pt idx="24">
                  <c:v>0.29759513639344959</c:v>
                </c:pt>
                <c:pt idx="25">
                  <c:v>0.26035027364171459</c:v>
                </c:pt>
                <c:pt idx="26">
                  <c:v>0.22758179772233086</c:v>
                </c:pt>
                <c:pt idx="27">
                  <c:v>0.19875693857331625</c:v>
                </c:pt>
                <c:pt idx="28">
                  <c:v>0.17340917014572418</c:v>
                </c:pt>
                <c:pt idx="29">
                  <c:v>0.15112899958971482</c:v>
                </c:pt>
                <c:pt idx="30">
                  <c:v>0.13155626019048205</c:v>
                </c:pt>
                <c:pt idx="31">
                  <c:v>0.11437361909471273</c:v>
                </c:pt>
                <c:pt idx="32">
                  <c:v>9.9301074479055257E-2</c:v>
                </c:pt>
                <c:pt idx="33">
                  <c:v>8.6091264816330476E-2</c:v>
                </c:pt>
                <c:pt idx="34">
                  <c:v>7.4525449479589473E-2</c:v>
                </c:pt>
                <c:pt idx="35">
                  <c:v>6.4410048063227726E-2</c:v>
                </c:pt>
                <c:pt idx="36">
                  <c:v>5.5573647631761182E-2</c:v>
                </c:pt>
                <c:pt idx="37">
                  <c:v>4.7864404182996818E-2</c:v>
                </c:pt>
                <c:pt idx="38">
                  <c:v>4.1147778072006022E-2</c:v>
                </c:pt>
                <c:pt idx="39">
                  <c:v>3.5304553828802536E-2</c:v>
                </c:pt>
                <c:pt idx="40">
                  <c:v>3.0229103345911255E-2</c:v>
                </c:pt>
                <c:pt idx="41">
                  <c:v>2.5827858286687277E-2</c:v>
                </c:pt>
                <c:pt idx="42">
                  <c:v>2.2017963131673455E-2</c:v>
                </c:pt>
                <c:pt idx="43">
                  <c:v>1.8726084814175627E-2</c:v>
                </c:pt>
                <c:pt idx="44">
                  <c:v>1.588735861001633E-2</c:v>
                </c:pt>
                <c:pt idx="45">
                  <c:v>1.3444453004903646E-2</c:v>
                </c:pt>
                <c:pt idx="46">
                  <c:v>1.1346738794681349E-2</c:v>
                </c:pt>
                <c:pt idx="47">
                  <c:v>9.5495497799927137E-3</c:v>
                </c:pt>
                <c:pt idx="48">
                  <c:v>8.0135241774620808E-3</c:v>
                </c:pt>
                <c:pt idx="49">
                  <c:v>6.7040173478445202E-3</c:v>
                </c:pt>
                <c:pt idx="50">
                  <c:v>5.5905776884186738E-3</c:v>
                </c:pt>
                <c:pt idx="51">
                  <c:v>4.6464785929175674E-3</c:v>
                </c:pt>
                <c:pt idx="52">
                  <c:v>3.8483002803634493E-3</c:v>
                </c:pt>
                <c:pt idx="53">
                  <c:v>3.175556060934373E-3</c:v>
                </c:pt>
                <c:pt idx="54">
                  <c:v>2.6103582641396578E-3</c:v>
                </c:pt>
                <c:pt idx="55">
                  <c:v>2.1371196198659895E-3</c:v>
                </c:pt>
                <c:pt idx="56">
                  <c:v>1.7422863708561245E-3</c:v>
                </c:pt>
                <c:pt idx="57">
                  <c:v>1.4140998179215263E-3</c:v>
                </c:pt>
                <c:pt idx="58">
                  <c:v>1.1423833666256952E-3</c:v>
                </c:pt>
                <c:pt idx="59">
                  <c:v>9.1835246458094825E-4</c:v>
                </c:pt>
                <c:pt idx="60">
                  <c:v>7.3444509877955237E-4</c:v>
                </c:pt>
                <c:pt idx="61">
                  <c:v>5.8417076830808649E-4</c:v>
                </c:pt>
                <c:pt idx="62">
                  <c:v>4.6197606422332366E-4</c:v>
                </c:pt>
                <c:pt idx="63">
                  <c:v>3.6312517938741107E-4</c:v>
                </c:pt>
                <c:pt idx="64">
                  <c:v>2.8359384012551484E-4</c:v>
                </c:pt>
                <c:pt idx="65">
                  <c:v>2.1997530161047419E-4</c:v>
                </c:pt>
                <c:pt idx="66">
                  <c:v>1.6939718238826582E-4</c:v>
                </c:pt>
                <c:pt idx="67">
                  <c:v>1.2944803256020851E-4</c:v>
                </c:pt>
                <c:pt idx="68">
                  <c:v>9.8112636650323279E-5</c:v>
                </c:pt>
                <c:pt idx="69">
                  <c:v>7.3715147667576011E-5</c:v>
                </c:pt>
                <c:pt idx="70">
                  <c:v>5.4869234662803525E-5</c:v>
                </c:pt>
                <c:pt idx="71">
                  <c:v>4.0434503333979245E-5</c:v>
                </c:pt>
                <c:pt idx="72">
                  <c:v>2.9478518949048089E-5</c:v>
                </c:pt>
                <c:pt idx="73">
                  <c:v>2.124382389730431E-5</c:v>
                </c:pt>
                <c:pt idx="74">
                  <c:v>1.511939929855435E-5</c:v>
                </c:pt>
                <c:pt idx="75">
                  <c:v>1.0616071947036092E-5</c:v>
                </c:pt>
                <c:pt idx="76">
                  <c:v>7.3454150135092228E-6</c:v>
                </c:pt>
                <c:pt idx="77">
                  <c:v>5.0017338714906223E-6</c:v>
                </c:pt>
                <c:pt idx="78">
                  <c:v>3.3467675877219522E-6</c:v>
                </c:pt>
                <c:pt idx="79">
                  <c:v>2.1967724045416553E-6</c:v>
                </c:pt>
                <c:pt idx="80">
                  <c:v>1.4116862784690739E-6</c:v>
                </c:pt>
                <c:pt idx="81">
                  <c:v>8.8610352033446878E-7</c:v>
                </c:pt>
                <c:pt idx="82">
                  <c:v>5.4181606803768915E-7</c:v>
                </c:pt>
                <c:pt idx="83">
                  <c:v>3.217031432729201E-7</c:v>
                </c:pt>
                <c:pt idx="84">
                  <c:v>1.8477420137716715E-7</c:v>
                </c:pt>
                <c:pt idx="85">
                  <c:v>1.0219135845952889E-7</c:v>
                </c:pt>
                <c:pt idx="86">
                  <c:v>5.4117031122872281E-8</c:v>
                </c:pt>
                <c:pt idx="87">
                  <c:v>2.7250492146278021E-8</c:v>
                </c:pt>
                <c:pt idx="88">
                  <c:v>1.293355503015735E-8</c:v>
                </c:pt>
                <c:pt idx="89">
                  <c:v>5.720761470160388E-9</c:v>
                </c:pt>
                <c:pt idx="90">
                  <c:v>2.3233558311995322E-9</c:v>
                </c:pt>
                <c:pt idx="91">
                  <c:v>8.4907503269368494E-10</c:v>
                </c:pt>
                <c:pt idx="92">
                  <c:v>2.7143569616313087E-10</c:v>
                </c:pt>
                <c:pt idx="93">
                  <c:v>7.2827733817422142E-11</c:v>
                </c:pt>
                <c:pt idx="94">
                  <c:v>1.5380070597365709E-11</c:v>
                </c:pt>
                <c:pt idx="95">
                  <c:v>2.2958811614520821E-12</c:v>
                </c:pt>
                <c:pt idx="96">
                  <c:v>1.9802494107611986E-13</c:v>
                </c:pt>
                <c:pt idx="97">
                  <c:v>6.2764925844031209E-15</c:v>
                </c:pt>
                <c:pt idx="98">
                  <c:v>1.7248744828758393E-17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29-E647-86A7-AEF37624D2CA}"/>
            </c:ext>
          </c:extLst>
        </c:ser>
        <c:ser>
          <c:idx val="19"/>
          <c:order val="19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PDF!$C$4:$C$103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PDF!$X$4:$X$103</c:f>
              <c:numCache>
                <c:formatCode>General</c:formatCode>
                <c:ptCount val="100"/>
                <c:pt idx="0">
                  <c:v>16.095904595955613</c:v>
                </c:pt>
                <c:pt idx="1">
                  <c:v>10.387674231751014</c:v>
                </c:pt>
                <c:pt idx="2">
                  <c:v>7.7336340706582627</c:v>
                </c:pt>
                <c:pt idx="3">
                  <c:v>6.1011224237703159</c:v>
                </c:pt>
                <c:pt idx="4">
                  <c:v>4.9662214716572812</c:v>
                </c:pt>
                <c:pt idx="5">
                  <c:v>4.1216745349752255</c:v>
                </c:pt>
                <c:pt idx="6">
                  <c:v>3.4657414046530022</c:v>
                </c:pt>
                <c:pt idx="7">
                  <c:v>2.9413322886224238</c:v>
                </c:pt>
                <c:pt idx="8">
                  <c:v>2.5133323082217918</c:v>
                </c:pt>
                <c:pt idx="9">
                  <c:v>2.1586449825952481</c:v>
                </c:pt>
                <c:pt idx="10">
                  <c:v>1.8612827614018432</c:v>
                </c:pt>
                <c:pt idx="11">
                  <c:v>1.6097263907305221</c:v>
                </c:pt>
                <c:pt idx="12">
                  <c:v>1.3954048729355064</c:v>
                </c:pt>
                <c:pt idx="13">
                  <c:v>1.211771352712866</c:v>
                </c:pt>
                <c:pt idx="14">
                  <c:v>1.0537154302188814</c:v>
                </c:pt>
                <c:pt idx="15">
                  <c:v>0.9171750267882447</c:v>
                </c:pt>
                <c:pt idx="16">
                  <c:v>0.79887164844822234</c:v>
                </c:pt>
                <c:pt idx="17">
                  <c:v>0.69612472085484745</c:v>
                </c:pt>
                <c:pt idx="18">
                  <c:v>0.6067181782185942</c:v>
                </c:pt>
                <c:pt idx="19">
                  <c:v>0.52880252832121699</c:v>
                </c:pt>
                <c:pt idx="20">
                  <c:v>0.46082158365896791</c:v>
                </c:pt>
                <c:pt idx="21">
                  <c:v>0.40145671044435205</c:v>
                </c:pt>
                <c:pt idx="22">
                  <c:v>0.34958375775790113</c:v>
                </c:pt>
                <c:pt idx="23">
                  <c:v>0.30423932405977688</c:v>
                </c:pt>
                <c:pt idx="24">
                  <c:v>0.26459400745807216</c:v>
                </c:pt>
                <c:pt idx="25">
                  <c:v>0.22993095410429337</c:v>
                </c:pt>
                <c:pt idx="26">
                  <c:v>0.19962847855165414</c:v>
                </c:pt>
                <c:pt idx="27">
                  <c:v>0.17314585132192487</c:v>
                </c:pt>
                <c:pt idx="28">
                  <c:v>0.15001157726124861</c:v>
                </c:pt>
                <c:pt idx="29">
                  <c:v>0.12981365279954368</c:v>
                </c:pt>
                <c:pt idx="30">
                  <c:v>0.11219141035573185</c:v>
                </c:pt>
                <c:pt idx="31">
                  <c:v>9.6828646911160027E-2</c:v>
                </c:pt>
                <c:pt idx="32">
                  <c:v>8.3447800133328531E-2</c:v>
                </c:pt>
                <c:pt idx="33">
                  <c:v>7.1804985559880949E-2</c:v>
                </c:pt>
                <c:pt idx="34">
                  <c:v>6.1685746594947174E-2</c:v>
                </c:pt>
                <c:pt idx="35">
                  <c:v>5.2901398515984986E-2</c:v>
                </c:pt>
                <c:pt idx="36">
                  <c:v>4.5285870560674145E-2</c:v>
                </c:pt>
                <c:pt idx="37">
                  <c:v>3.8692968074469848E-2</c:v>
                </c:pt>
                <c:pt idx="38">
                  <c:v>3.2993990835000486E-2</c:v>
                </c:pt>
                <c:pt idx="39">
                  <c:v>2.807565490750303E-2</c:v>
                </c:pt>
                <c:pt idx="40">
                  <c:v>2.3838274382197655E-2</c:v>
                </c:pt>
                <c:pt idx="41">
                  <c:v>2.0194166594622351E-2</c:v>
                </c:pt>
                <c:pt idx="42">
                  <c:v>1.7066250309382053E-2</c:v>
                </c:pt>
                <c:pt idx="43">
                  <c:v>1.4386811144288525E-2</c:v>
                </c:pt>
                <c:pt idx="44">
                  <c:v>1.2096412447377936E-2</c:v>
                </c:pt>
                <c:pt idx="45">
                  <c:v>1.0142933086048566E-2</c:v>
                </c:pt>
                <c:pt idx="46">
                  <c:v>8.4807163001604374E-3</c:v>
                </c:pt>
                <c:pt idx="47">
                  <c:v>7.0698160151981765E-3</c:v>
                </c:pt>
                <c:pt idx="48">
                  <c:v>5.8753288912023497E-3</c:v>
                </c:pt>
                <c:pt idx="49">
                  <c:v>4.8668019646741899E-3</c:v>
                </c:pt>
                <c:pt idx="50">
                  <c:v>4.0177070772696626E-3</c:v>
                </c:pt>
                <c:pt idx="51">
                  <c:v>3.3049744195893793E-3</c:v>
                </c:pt>
                <c:pt idx="52">
                  <c:v>2.7085784852863711E-3</c:v>
                </c:pt>
                <c:pt idx="53">
                  <c:v>2.2111705580889129E-3</c:v>
                </c:pt>
                <c:pt idx="54">
                  <c:v>1.7977525650263613E-3</c:v>
                </c:pt>
                <c:pt idx="55">
                  <c:v>1.4553877418678046E-3</c:v>
                </c:pt>
                <c:pt idx="56">
                  <c:v>1.172944086926286E-3</c:v>
                </c:pt>
                <c:pt idx="57">
                  <c:v>9.4086703965300122E-4</c:v>
                </c:pt>
                <c:pt idx="58">
                  <c:v>7.5097822137952075E-4</c:v>
                </c:pt>
                <c:pt idx="59">
                  <c:v>5.9629742592657686E-4</c:v>
                </c:pt>
                <c:pt idx="60">
                  <c:v>4.7088535490515853E-4</c:v>
                </c:pt>
                <c:pt idx="61">
                  <c:v>3.6970486252432312E-4</c:v>
                </c:pt>
                <c:pt idx="62">
                  <c:v>2.8849871274967876E-4</c:v>
                </c:pt>
                <c:pt idx="63">
                  <c:v>2.2368206208026051E-4</c:v>
                </c:pt>
                <c:pt idx="64">
                  <c:v>1.7224806771485429E-4</c:v>
                </c:pt>
                <c:pt idx="65">
                  <c:v>1.3168518659106647E-4</c:v>
                </c:pt>
                <c:pt idx="66">
                  <c:v>9.9904878367117618E-5</c:v>
                </c:pt>
                <c:pt idx="67">
                  <c:v>7.5178557154514261E-5</c:v>
                </c:pt>
                <c:pt idx="68">
                  <c:v>5.6082754650204512E-5</c:v>
                </c:pt>
                <c:pt idx="69">
                  <c:v>4.1451562935559367E-5</c:v>
                </c:pt>
                <c:pt idx="70">
                  <c:v>3.0335520050298323E-5</c:v>
                </c:pt>
                <c:pt idx="71">
                  <c:v>2.1966186759366374E-5</c:v>
                </c:pt>
                <c:pt idx="72">
                  <c:v>1.5725739789668875E-5</c:v>
                </c:pt>
                <c:pt idx="73">
                  <c:v>1.1120976159021754E-5</c:v>
                </c:pt>
                <c:pt idx="74">
                  <c:v>7.7611858675952499E-6</c:v>
                </c:pt>
                <c:pt idx="75">
                  <c:v>5.3394068843207697E-6</c:v>
                </c:pt>
                <c:pt idx="76">
                  <c:v>3.6166276596088146E-6</c:v>
                </c:pt>
                <c:pt idx="77">
                  <c:v>2.4085488768005526E-6</c:v>
                </c:pt>
                <c:pt idx="78">
                  <c:v>1.574558297227379E-6</c:v>
                </c:pt>
                <c:pt idx="79">
                  <c:v>1.0086107794212452E-6</c:v>
                </c:pt>
                <c:pt idx="80">
                  <c:v>6.3174023406617389E-7</c:v>
                </c:pt>
                <c:pt idx="81">
                  <c:v>3.8596174173580181E-7</c:v>
                </c:pt>
                <c:pt idx="82">
                  <c:v>2.2935060181740642E-7</c:v>
                </c:pt>
                <c:pt idx="83">
                  <c:v>1.3211095704679154E-7</c:v>
                </c:pt>
                <c:pt idx="84">
                  <c:v>7.3470078942656853E-8</c:v>
                </c:pt>
                <c:pt idx="85">
                  <c:v>3.9255610271042462E-8</c:v>
                </c:pt>
                <c:pt idx="86">
                  <c:v>2.0032224667231999E-8</c:v>
                </c:pt>
                <c:pt idx="87">
                  <c:v>9.6914445707280551E-9</c:v>
                </c:pt>
                <c:pt idx="88">
                  <c:v>4.4039035706489906E-9</c:v>
                </c:pt>
                <c:pt idx="89">
                  <c:v>1.8572800044442444E-9</c:v>
                </c:pt>
                <c:pt idx="90">
                  <c:v>7.1558384376652863E-10</c:v>
                </c:pt>
                <c:pt idx="91">
                  <c:v>2.465554501345684E-10</c:v>
                </c:pt>
                <c:pt idx="92">
                  <c:v>7.37292003543348E-11</c:v>
                </c:pt>
                <c:pt idx="93">
                  <c:v>1.8314537865523224E-11</c:v>
                </c:pt>
                <c:pt idx="94">
                  <c:v>3.5307492393594891E-12</c:v>
                </c:pt>
                <c:pt idx="95">
                  <c:v>4.7141450720581728E-13</c:v>
                </c:pt>
                <c:pt idx="96">
                  <c:v>3.5213084038245651E-14</c:v>
                </c:pt>
                <c:pt idx="97">
                  <c:v>9.1128781016227407E-16</c:v>
                </c:pt>
                <c:pt idx="98">
                  <c:v>1.7708470019905195E-18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29-E647-86A7-AEF37624D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311864"/>
        <c:axId val="454204632"/>
      </c:scatterChart>
      <c:valAx>
        <c:axId val="44031186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4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R</a:t>
                </a:r>
                <a:r>
                  <a:rPr lang="en-US" sz="1400" b="1" i="0" u="none" strike="noStrike" kern="1200" baseline="300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0.93795561341122702"/>
              <c:y val="0.969767315762176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54204632"/>
        <c:crosses val="autoZero"/>
        <c:crossBetween val="midCat"/>
      </c:valAx>
      <c:valAx>
        <c:axId val="45420463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400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PDF</a:t>
                </a:r>
              </a:p>
            </c:rich>
          </c:tx>
          <c:layout>
            <c:manualLayout>
              <c:xMode val="edge"/>
              <c:yMode val="edge"/>
              <c:x val="2.4067606468546276E-3"/>
              <c:y val="5.041114621151397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0311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03160952143227E-2"/>
          <c:y val="2.54556581869574E-2"/>
          <c:w val="0.92680659874288052"/>
          <c:h val="0.92594601756511197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CDF!$E$3:$E$103</c:f>
              <c:numCache>
                <c:formatCode>General</c:formatCode>
                <c:ptCount val="101"/>
                <c:pt idx="0">
                  <c:v>0</c:v>
                </c:pt>
                <c:pt idx="1">
                  <c:v>6.3768560858519882E-2</c:v>
                </c:pt>
                <c:pt idx="2">
                  <c:v>9.0334470601733163E-2</c:v>
                </c:pt>
                <c:pt idx="3">
                  <c:v>0.11082468660445943</c:v>
                </c:pt>
                <c:pt idx="4">
                  <c:v>0.12818843369794977</c:v>
                </c:pt>
                <c:pt idx="5">
                  <c:v>0.14356629312870625</c:v>
                </c:pt>
                <c:pt idx="6">
                  <c:v>0.15754242542404434</c:v>
                </c:pt>
                <c:pt idx="7">
                  <c:v>0.17046342838319897</c:v>
                </c:pt>
                <c:pt idx="8">
                  <c:v>0.18255489099382835</c:v>
                </c:pt>
                <c:pt idx="9">
                  <c:v>0.19397336804135654</c:v>
                </c:pt>
                <c:pt idx="10">
                  <c:v>0.20483276469913342</c:v>
                </c:pt>
                <c:pt idx="11">
                  <c:v>0.21521902554364247</c:v>
                </c:pt>
                <c:pt idx="12">
                  <c:v>0.22519890061842532</c:v>
                </c:pt>
                <c:pt idx="13">
                  <c:v>0.23482546905318039</c:v>
                </c:pt>
                <c:pt idx="14">
                  <c:v>0.24414177534616019</c:v>
                </c:pt>
                <c:pt idx="15">
                  <c:v>0.25318331110663495</c:v>
                </c:pt>
                <c:pt idx="16">
                  <c:v>0.26197976086890928</c:v>
                </c:pt>
                <c:pt idx="17">
                  <c:v>0.27055626226830076</c:v>
                </c:pt>
                <c:pt idx="18">
                  <c:v>0.27893433611357099</c:v>
                </c:pt>
                <c:pt idx="19">
                  <c:v>0.28713258625741256</c:v>
                </c:pt>
                <c:pt idx="20">
                  <c:v>0.29516723530086658</c:v>
                </c:pt>
                <c:pt idx="21">
                  <c:v>0.30305254089347</c:v>
                </c:pt>
                <c:pt idx="22">
                  <c:v>0.31080112365240059</c:v>
                </c:pt>
                <c:pt idx="23">
                  <c:v>0.3184242286319004</c:v>
                </c:pt>
                <c:pt idx="24">
                  <c:v>0.32593193612447641</c:v>
                </c:pt>
                <c:pt idx="25">
                  <c:v>0.33333333333333337</c:v>
                </c:pt>
                <c:pt idx="26">
                  <c:v>0.34063665547711713</c:v>
                </c:pt>
                <c:pt idx="27">
                  <c:v>0.34784940276303383</c:v>
                </c:pt>
                <c:pt idx="28">
                  <c:v>0.35497843812588947</c:v>
                </c:pt>
                <c:pt idx="29">
                  <c:v>0.36203006950165795</c:v>
                </c:pt>
                <c:pt idx="30">
                  <c:v>0.36901011956554541</c:v>
                </c:pt>
                <c:pt idx="31">
                  <c:v>0.37592398523441506</c:v>
                </c:pt>
                <c:pt idx="32">
                  <c:v>0.38277668875503884</c:v>
                </c:pt>
                <c:pt idx="33">
                  <c:v>0.38957292183289544</c:v>
                </c:pt>
                <c:pt idx="34">
                  <c:v>0.39631708397254184</c:v>
                </c:pt>
                <c:pt idx="35">
                  <c:v>0.40301331597932183</c:v>
                </c:pt>
                <c:pt idx="36">
                  <c:v>0.409665529398267</c:v>
                </c:pt>
                <c:pt idx="37">
                  <c:v>0.4162774325283955</c:v>
                </c:pt>
                <c:pt idx="38">
                  <c:v>0.42285255354095019</c:v>
                </c:pt>
                <c:pt idx="39">
                  <c:v>0.42939426114224766</c:v>
                </c:pt>
                <c:pt idx="40">
                  <c:v>0.43590578315102518</c:v>
                </c:pt>
                <c:pt idx="41">
                  <c:v>0.44239022330290334</c:v>
                </c:pt>
                <c:pt idx="42">
                  <c:v>0.44885057654807847</c:v>
                </c:pt>
                <c:pt idx="43">
                  <c:v>0.45528974307049175</c:v>
                </c:pt>
                <c:pt idx="44">
                  <c:v>0.46171054122585359</c:v>
                </c:pt>
                <c:pt idx="45">
                  <c:v>0.46811571957074022</c:v>
                </c:pt>
                <c:pt idx="46">
                  <c:v>0.47450796813452334</c:v>
                </c:pt>
                <c:pt idx="47">
                  <c:v>0.48088992906936018</c:v>
                </c:pt>
                <c:pt idx="48">
                  <c:v>0.48726420680024529</c:v>
                </c:pt>
                <c:pt idx="49">
                  <c:v>0.49363337778673022</c:v>
                </c:pt>
                <c:pt idx="50">
                  <c:v>0.50000000000000011</c:v>
                </c:pt>
                <c:pt idx="51">
                  <c:v>0.50636662221327011</c:v>
                </c:pt>
                <c:pt idx="52">
                  <c:v>0.51273579319975504</c:v>
                </c:pt>
                <c:pt idx="53">
                  <c:v>0.5191100709306401</c:v>
                </c:pt>
                <c:pt idx="54">
                  <c:v>0.52549203186547699</c:v>
                </c:pt>
                <c:pt idx="55">
                  <c:v>0.53188428042926017</c:v>
                </c:pt>
                <c:pt idx="56">
                  <c:v>0.5382894587741468</c:v>
                </c:pt>
                <c:pt idx="57">
                  <c:v>0.54471025692950858</c:v>
                </c:pt>
                <c:pt idx="58">
                  <c:v>0.55114942345192186</c:v>
                </c:pt>
                <c:pt idx="59">
                  <c:v>0.55760977669709699</c:v>
                </c:pt>
                <c:pt idx="60">
                  <c:v>0.56409421684897509</c:v>
                </c:pt>
                <c:pt idx="61">
                  <c:v>0.57060573885775268</c:v>
                </c:pt>
                <c:pt idx="62">
                  <c:v>0.57714744645905014</c:v>
                </c:pt>
                <c:pt idx="63">
                  <c:v>0.58372256747160489</c:v>
                </c:pt>
                <c:pt idx="64">
                  <c:v>0.59033447060173327</c:v>
                </c:pt>
                <c:pt idx="65">
                  <c:v>0.59698668402067856</c:v>
                </c:pt>
                <c:pt idx="66">
                  <c:v>0.60368291602745838</c:v>
                </c:pt>
                <c:pt idx="67">
                  <c:v>0.61042707816710495</c:v>
                </c:pt>
                <c:pt idx="68">
                  <c:v>0.61722331124496144</c:v>
                </c:pt>
                <c:pt idx="69">
                  <c:v>0.62407601476558527</c:v>
                </c:pt>
                <c:pt idx="70">
                  <c:v>0.63098988043445492</c:v>
                </c:pt>
                <c:pt idx="71">
                  <c:v>0.63796993049834239</c:v>
                </c:pt>
                <c:pt idx="72">
                  <c:v>0.64502156187411086</c:v>
                </c:pt>
                <c:pt idx="73">
                  <c:v>0.65215059723696645</c:v>
                </c:pt>
                <c:pt idx="74">
                  <c:v>0.65936334452288314</c:v>
                </c:pt>
                <c:pt idx="75">
                  <c:v>0.66666666666666707</c:v>
                </c:pt>
                <c:pt idx="76">
                  <c:v>0.67406806387552398</c:v>
                </c:pt>
                <c:pt idx="77">
                  <c:v>0.68157577136809999</c:v>
                </c:pt>
                <c:pt idx="78">
                  <c:v>0.68919887634759991</c:v>
                </c:pt>
                <c:pt idx="79">
                  <c:v>0.69694745910653044</c:v>
                </c:pt>
                <c:pt idx="80">
                  <c:v>0.70483276469913381</c:v>
                </c:pt>
                <c:pt idx="81">
                  <c:v>0.71286741374258777</c:v>
                </c:pt>
                <c:pt idx="82">
                  <c:v>0.72106566388642956</c:v>
                </c:pt>
                <c:pt idx="83">
                  <c:v>0.72944373773169968</c:v>
                </c:pt>
                <c:pt idx="84">
                  <c:v>0.73802023913109127</c:v>
                </c:pt>
                <c:pt idx="85">
                  <c:v>0.7468166888933655</c:v>
                </c:pt>
                <c:pt idx="86">
                  <c:v>0.75585822465384034</c:v>
                </c:pt>
                <c:pt idx="87">
                  <c:v>0.7651745309468202</c:v>
                </c:pt>
                <c:pt idx="88">
                  <c:v>0.77480109938157515</c:v>
                </c:pt>
                <c:pt idx="89">
                  <c:v>0.78478097445635808</c:v>
                </c:pt>
                <c:pt idx="90">
                  <c:v>0.79516723530086719</c:v>
                </c:pt>
                <c:pt idx="91">
                  <c:v>0.8060266319586441</c:v>
                </c:pt>
                <c:pt idx="92">
                  <c:v>0.8174451090061724</c:v>
                </c:pt>
                <c:pt idx="93">
                  <c:v>0.82953657161680183</c:v>
                </c:pt>
                <c:pt idx="94">
                  <c:v>0.84245757457595649</c:v>
                </c:pt>
                <c:pt idx="95">
                  <c:v>0.85643370687129472</c:v>
                </c:pt>
                <c:pt idx="96">
                  <c:v>0.87181156630205126</c:v>
                </c:pt>
                <c:pt idx="97">
                  <c:v>0.88917531339554179</c:v>
                </c:pt>
                <c:pt idx="98">
                  <c:v>0.90966552939826839</c:v>
                </c:pt>
                <c:pt idx="99">
                  <c:v>0.93623143914148232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6B-554B-9029-85707AD9A375}"/>
            </c:ext>
          </c:extLst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CDF!$F$3:$F$103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0.1414213562373095</c:v>
                </c:pt>
                <c:pt idx="3">
                  <c:v>0.17320508075688773</c:v>
                </c:pt>
                <c:pt idx="4">
                  <c:v>0.2</c:v>
                </c:pt>
                <c:pt idx="5">
                  <c:v>0.22360679774997896</c:v>
                </c:pt>
                <c:pt idx="6">
                  <c:v>0.24494897427831783</c:v>
                </c:pt>
                <c:pt idx="7">
                  <c:v>0.26457513110645908</c:v>
                </c:pt>
                <c:pt idx="8">
                  <c:v>0.28284271247461901</c:v>
                </c:pt>
                <c:pt idx="9">
                  <c:v>0.3</c:v>
                </c:pt>
                <c:pt idx="10">
                  <c:v>0.31622776601683794</c:v>
                </c:pt>
                <c:pt idx="11">
                  <c:v>0.33166247903553997</c:v>
                </c:pt>
                <c:pt idx="12">
                  <c:v>0.34641016151377541</c:v>
                </c:pt>
                <c:pt idx="13">
                  <c:v>0.3605551275463989</c:v>
                </c:pt>
                <c:pt idx="14">
                  <c:v>0.37416573867739411</c:v>
                </c:pt>
                <c:pt idx="15">
                  <c:v>0.3872983346207417</c:v>
                </c:pt>
                <c:pt idx="16">
                  <c:v>0.4</c:v>
                </c:pt>
                <c:pt idx="17">
                  <c:v>0.41231056256176607</c:v>
                </c:pt>
                <c:pt idx="18">
                  <c:v>0.42426406871192857</c:v>
                </c:pt>
                <c:pt idx="19">
                  <c:v>0.43588989435406739</c:v>
                </c:pt>
                <c:pt idx="20">
                  <c:v>0.44721359549995798</c:v>
                </c:pt>
                <c:pt idx="21">
                  <c:v>0.45825756949558405</c:v>
                </c:pt>
                <c:pt idx="22">
                  <c:v>0.46904157598234303</c:v>
                </c:pt>
                <c:pt idx="23">
                  <c:v>0.47958315233127202</c:v>
                </c:pt>
                <c:pt idx="24">
                  <c:v>0.48989794855663571</c:v>
                </c:pt>
                <c:pt idx="25">
                  <c:v>0.5</c:v>
                </c:pt>
                <c:pt idx="26">
                  <c:v>0.50990195135927852</c:v>
                </c:pt>
                <c:pt idx="27">
                  <c:v>0.51961524227066325</c:v>
                </c:pt>
                <c:pt idx="28">
                  <c:v>0.52915026221291817</c:v>
                </c:pt>
                <c:pt idx="29">
                  <c:v>0.53851648071345048</c:v>
                </c:pt>
                <c:pt idx="30">
                  <c:v>0.54772255750516619</c:v>
                </c:pt>
                <c:pt idx="31">
                  <c:v>0.55677643628300233</c:v>
                </c:pt>
                <c:pt idx="32">
                  <c:v>0.56568542494923812</c:v>
                </c:pt>
                <c:pt idx="33">
                  <c:v>0.57445626465380295</c:v>
                </c:pt>
                <c:pt idx="34">
                  <c:v>0.58309518948453021</c:v>
                </c:pt>
                <c:pt idx="35">
                  <c:v>0.5916079783099617</c:v>
                </c:pt>
                <c:pt idx="36">
                  <c:v>0.60000000000000009</c:v>
                </c:pt>
                <c:pt idx="37">
                  <c:v>0.60827625302982213</c:v>
                </c:pt>
                <c:pt idx="38">
                  <c:v>0.61644140029689776</c:v>
                </c:pt>
                <c:pt idx="39">
                  <c:v>0.62449979983983994</c:v>
                </c:pt>
                <c:pt idx="40">
                  <c:v>0.63245553203367599</c:v>
                </c:pt>
                <c:pt idx="41">
                  <c:v>0.64031242374328501</c:v>
                </c:pt>
                <c:pt idx="42">
                  <c:v>0.64807406984078619</c:v>
                </c:pt>
                <c:pt idx="43">
                  <c:v>0.65574385243020028</c:v>
                </c:pt>
                <c:pt idx="44">
                  <c:v>0.66332495807108016</c:v>
                </c:pt>
                <c:pt idx="45">
                  <c:v>0.67082039324993703</c:v>
                </c:pt>
                <c:pt idx="46">
                  <c:v>0.67823299831252704</c:v>
                </c:pt>
                <c:pt idx="47">
                  <c:v>0.68556546004010455</c:v>
                </c:pt>
                <c:pt idx="48">
                  <c:v>0.69282032302755114</c:v>
                </c:pt>
                <c:pt idx="49">
                  <c:v>0.70000000000000018</c:v>
                </c:pt>
                <c:pt idx="50">
                  <c:v>0.70710678118654768</c:v>
                </c:pt>
                <c:pt idx="51">
                  <c:v>0.7141428428542852</c:v>
                </c:pt>
                <c:pt idx="52">
                  <c:v>0.72111025509279802</c:v>
                </c:pt>
                <c:pt idx="53">
                  <c:v>0.72801098892805205</c:v>
                </c:pt>
                <c:pt idx="54">
                  <c:v>0.73484692283495356</c:v>
                </c:pt>
                <c:pt idx="55">
                  <c:v>0.74161984870956643</c:v>
                </c:pt>
                <c:pt idx="56">
                  <c:v>0.74833147735478844</c:v>
                </c:pt>
                <c:pt idx="57">
                  <c:v>0.75498344352707514</c:v>
                </c:pt>
                <c:pt idx="58">
                  <c:v>0.761577310586391</c:v>
                </c:pt>
                <c:pt idx="59">
                  <c:v>0.76811457478686096</c:v>
                </c:pt>
                <c:pt idx="60">
                  <c:v>0.77459666924148363</c:v>
                </c:pt>
                <c:pt idx="61">
                  <c:v>0.78102496759066564</c:v>
                </c:pt>
                <c:pt idx="62">
                  <c:v>0.78740078740118136</c:v>
                </c:pt>
                <c:pt idx="63">
                  <c:v>0.79372539331937741</c:v>
                </c:pt>
                <c:pt idx="64">
                  <c:v>0.80000000000000027</c:v>
                </c:pt>
                <c:pt idx="65">
                  <c:v>0.80622577482985514</c:v>
                </c:pt>
                <c:pt idx="66">
                  <c:v>0.81240384046359626</c:v>
                </c:pt>
                <c:pt idx="67">
                  <c:v>0.81853527718724517</c:v>
                </c:pt>
                <c:pt idx="68">
                  <c:v>0.82462112512353236</c:v>
                </c:pt>
                <c:pt idx="69">
                  <c:v>0.83066238629180777</c:v>
                </c:pt>
                <c:pt idx="70">
                  <c:v>0.83666002653407578</c:v>
                </c:pt>
                <c:pt idx="71">
                  <c:v>0.84261497731763613</c:v>
                </c:pt>
                <c:pt idx="72">
                  <c:v>0.84852813742385724</c:v>
                </c:pt>
                <c:pt idx="73">
                  <c:v>0.85440037453175333</c:v>
                </c:pt>
                <c:pt idx="74">
                  <c:v>0.86023252670426298</c:v>
                </c:pt>
                <c:pt idx="75">
                  <c:v>0.86602540378443893</c:v>
                </c:pt>
                <c:pt idx="76">
                  <c:v>0.871779788708135</c:v>
                </c:pt>
                <c:pt idx="77">
                  <c:v>0.87749643873921246</c:v>
                </c:pt>
                <c:pt idx="78">
                  <c:v>0.88317608663278491</c:v>
                </c:pt>
                <c:pt idx="79">
                  <c:v>0.88881944173155913</c:v>
                </c:pt>
                <c:pt idx="80">
                  <c:v>0.89442719099991619</c:v>
                </c:pt>
                <c:pt idx="81">
                  <c:v>0.90000000000000024</c:v>
                </c:pt>
                <c:pt idx="82">
                  <c:v>0.90553851381374195</c:v>
                </c:pt>
                <c:pt idx="83">
                  <c:v>0.91104335791443014</c:v>
                </c:pt>
                <c:pt idx="84">
                  <c:v>0.91651513899116832</c:v>
                </c:pt>
                <c:pt idx="85">
                  <c:v>0.92195444572928897</c:v>
                </c:pt>
                <c:pt idx="86">
                  <c:v>0.92736184954957068</c:v>
                </c:pt>
                <c:pt idx="87">
                  <c:v>0.93273790530888179</c:v>
                </c:pt>
                <c:pt idx="88">
                  <c:v>0.93808315196468617</c:v>
                </c:pt>
                <c:pt idx="89">
                  <c:v>0.94339811320566069</c:v>
                </c:pt>
                <c:pt idx="90">
                  <c:v>0.9486832980505141</c:v>
                </c:pt>
                <c:pt idx="91">
                  <c:v>0.95393920141694599</c:v>
                </c:pt>
                <c:pt idx="92">
                  <c:v>0.95916630466254427</c:v>
                </c:pt>
                <c:pt idx="93">
                  <c:v>0.96436507609929578</c:v>
                </c:pt>
                <c:pt idx="94">
                  <c:v>0.96953597148326609</c:v>
                </c:pt>
                <c:pt idx="95">
                  <c:v>0.97467943448089667</c:v>
                </c:pt>
                <c:pt idx="96">
                  <c:v>0.97979589711327153</c:v>
                </c:pt>
                <c:pt idx="97">
                  <c:v>0.98488578017961081</c:v>
                </c:pt>
                <c:pt idx="98">
                  <c:v>0.98994949366116691</c:v>
                </c:pt>
                <c:pt idx="99">
                  <c:v>0.9949874371066203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6B-554B-9029-85707AD9A375}"/>
            </c:ext>
          </c:extLst>
        </c:ser>
        <c:ser>
          <c:idx val="2"/>
          <c:order val="2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CDF!$G$3:$G$103</c:f>
              <c:numCache>
                <c:formatCode>General</c:formatCode>
                <c:ptCount val="101"/>
                <c:pt idx="0">
                  <c:v>0</c:v>
                </c:pt>
                <c:pt idx="1">
                  <c:v>0.12711142843046186</c:v>
                </c:pt>
                <c:pt idx="2">
                  <c:v>0.17946123873319453</c:v>
                </c:pt>
                <c:pt idx="3">
                  <c:v>0.21942388446507033</c:v>
                </c:pt>
                <c:pt idx="4">
                  <c:v>0.25293992189533793</c:v>
                </c:pt>
                <c:pt idx="5">
                  <c:v>0.28231435578921393</c:v>
                </c:pt>
                <c:pt idx="6">
                  <c:v>0.30873124455334178</c:v>
                </c:pt>
                <c:pt idx="7">
                  <c:v>0.33289506391170298</c:v>
                </c:pt>
                <c:pt idx="8">
                  <c:v>0.35526550579298954</c:v>
                </c:pt>
                <c:pt idx="9">
                  <c:v>0.37616233521892706</c:v>
                </c:pt>
                <c:pt idx="10">
                  <c:v>0.39581869640940781</c:v>
                </c:pt>
                <c:pt idx="11">
                  <c:v>0.41441083138499596</c:v>
                </c:pt>
                <c:pt idx="12">
                  <c:v>0.43207583981301867</c:v>
                </c:pt>
                <c:pt idx="13">
                  <c:v>0.44892288491753313</c:v>
                </c:pt>
                <c:pt idx="14">
                  <c:v>0.46504058032742274</c:v>
                </c:pt>
                <c:pt idx="15">
                  <c:v>0.48050203813455111</c:v>
                </c:pt>
                <c:pt idx="16">
                  <c:v>0.49536842453130914</c:v>
                </c:pt>
                <c:pt idx="17">
                  <c:v>0.50969152952876873</c:v>
                </c:pt>
                <c:pt idx="18">
                  <c:v>0.52351566578212161</c:v>
                </c:pt>
                <c:pt idx="19">
                  <c:v>0.53687909904632647</c:v>
                </c:pt>
                <c:pt idx="20">
                  <c:v>0.54981514424789912</c:v>
                </c:pt>
                <c:pt idx="21">
                  <c:v>0.56235301807208105</c:v>
                </c:pt>
                <c:pt idx="22">
                  <c:v>0.57451851111879559</c:v>
                </c:pt>
                <c:pt idx="23">
                  <c:v>0.58633452423890409</c:v>
                </c:pt>
                <c:pt idx="24">
                  <c:v>0.59782150117883748</c:v>
                </c:pt>
                <c:pt idx="25">
                  <c:v>0.60899778104422952</c:v>
                </c:pt>
                <c:pt idx="26">
                  <c:v>0.61987988803816441</c:v>
                </c:pt>
                <c:pt idx="27">
                  <c:v>0.63048277160616806</c:v>
                </c:pt>
                <c:pt idx="28">
                  <c:v>0.6408200069873502</c:v>
                </c:pt>
                <c:pt idx="29">
                  <c:v>0.65090396387051475</c:v>
                </c:pt>
                <c:pt idx="30">
                  <c:v>0.66074594914354523</c:v>
                </c:pt>
                <c:pt idx="31">
                  <c:v>0.67035632843805204</c:v>
                </c:pt>
                <c:pt idx="32">
                  <c:v>0.6797446301936575</c:v>
                </c:pt>
                <c:pt idx="33">
                  <c:v>0.68891963521602839</c:v>
                </c:pt>
                <c:pt idx="34">
                  <c:v>0.69788945412166936</c:v>
                </c:pt>
                <c:pt idx="35">
                  <c:v>0.706661594608606</c:v>
                </c:pt>
                <c:pt idx="36">
                  <c:v>0.71524302013470609</c:v>
                </c:pt>
                <c:pt idx="37">
                  <c:v>0.72364020130190165</c:v>
                </c:pt>
                <c:pt idx="38">
                  <c:v>0.73185916101810289</c:v>
                </c:pt>
                <c:pt idx="39">
                  <c:v>0.73990551432648999</c:v>
                </c:pt>
                <c:pt idx="40">
                  <c:v>0.74778450364449567</c:v>
                </c:pt>
                <c:pt idx="41">
                  <c:v>0.75550103003484304</c:v>
                </c:pt>
                <c:pt idx="42">
                  <c:v>0.7630596810328053</c:v>
                </c:pt>
                <c:pt idx="43">
                  <c:v>0.77046475547304238</c:v>
                </c:pt>
                <c:pt idx="44">
                  <c:v>0.7777202856925205</c:v>
                </c:pt>
                <c:pt idx="45">
                  <c:v>0.78483005743045009</c:v>
                </c:pt>
                <c:pt idx="46">
                  <c:v>0.79179762769976481</c:v>
                </c:pt>
                <c:pt idx="47">
                  <c:v>0.79862634086571904</c:v>
                </c:pt>
                <c:pt idx="48">
                  <c:v>0.80531934313435649</c:v>
                </c:pt>
                <c:pt idx="49">
                  <c:v>0.81187959562581291</c:v>
                </c:pt>
                <c:pt idx="50">
                  <c:v>0.81830988618379075</c:v>
                </c:pt>
                <c:pt idx="51">
                  <c:v>0.82461284005235269</c:v>
                </c:pt>
                <c:pt idx="52">
                  <c:v>0.83079092953386624</c:v>
                </c:pt>
                <c:pt idx="53">
                  <c:v>0.83684648272699902</c:v>
                </c:pt>
                <c:pt idx="54">
                  <c:v>0.84278169143071846</c:v>
                </c:pt>
                <c:pt idx="55">
                  <c:v>0.84859861828896999</c:v>
                </c:pt>
                <c:pt idx="56">
                  <c:v>0.85429920324081365</c:v>
                </c:pt>
                <c:pt idx="57">
                  <c:v>0.85988526933205922</c:v>
                </c:pt>
                <c:pt idx="58">
                  <c:v>0.86535852793664858</c:v>
                </c:pt>
                <c:pt idx="59">
                  <c:v>0.87072058342903658</c:v>
                </c:pt>
                <c:pt idx="60">
                  <c:v>0.87597293734244552</c:v>
                </c:pt>
                <c:pt idx="61">
                  <c:v>0.88111699204199501</c:v>
                </c:pt>
                <c:pt idx="62">
                  <c:v>0.88615405393620272</c:v>
                </c:pt>
                <c:pt idx="63">
                  <c:v>0.89108533624511088</c:v>
                </c:pt>
                <c:pt idx="64">
                  <c:v>0.8959119613381723</c:v>
                </c:pt>
                <c:pt idx="65">
                  <c:v>0.90063496264996257</c:v>
                </c:pt>
                <c:pt idx="66">
                  <c:v>0.9052552861765859</c:v>
                </c:pt>
                <c:pt idx="67">
                  <c:v>0.90977379155023774</c:v>
                </c:pt>
                <c:pt idx="68">
                  <c:v>0.91419125268357992</c:v>
                </c:pt>
                <c:pt idx="69">
                  <c:v>0.91850835796922203</c:v>
                </c:pt>
                <c:pt idx="70">
                  <c:v>0.92272571001245463</c:v>
                </c:pt>
                <c:pt idx="71">
                  <c:v>0.92684382486719907</c:v>
                </c:pt>
                <c:pt idx="72">
                  <c:v>0.93086313073557148</c:v>
                </c:pt>
                <c:pt idx="73">
                  <c:v>0.9347839660801005</c:v>
                </c:pt>
                <c:pt idx="74">
                  <c:v>0.93860657708393025</c:v>
                </c:pt>
                <c:pt idx="75">
                  <c:v>0.94233111437756301</c:v>
                </c:pt>
                <c:pt idx="76">
                  <c:v>0.94595762892988489</c:v>
                </c:pt>
                <c:pt idx="77">
                  <c:v>0.94948606697510352</c:v>
                </c:pt>
                <c:pt idx="78">
                  <c:v>0.95291626381399452</c:v>
                </c:pt>
                <c:pt idx="79">
                  <c:v>0.95624793628514115</c:v>
                </c:pt>
                <c:pt idx="80">
                  <c:v>0.95948067364616607</c:v>
                </c:pt>
                <c:pt idx="81">
                  <c:v>0.96261392653150146</c:v>
                </c:pt>
                <c:pt idx="82">
                  <c:v>0.96564699355497985</c:v>
                </c:pt>
                <c:pt idx="83">
                  <c:v>0.96857900499216742</c:v>
                </c:pt>
                <c:pt idx="84">
                  <c:v>0.97140890279349079</c:v>
                </c:pt>
                <c:pt idx="85">
                  <c:v>0.97413541592128128</c:v>
                </c:pt>
                <c:pt idx="86">
                  <c:v>0.97675702963510258</c:v>
                </c:pt>
                <c:pt idx="87">
                  <c:v>0.97927194681117258</c:v>
                </c:pt>
                <c:pt idx="88">
                  <c:v>0.98167803857616809</c:v>
                </c:pt>
                <c:pt idx="89">
                  <c:v>0.98397278029771118</c:v>
                </c:pt>
                <c:pt idx="90">
                  <c:v>0.98615316701114109</c:v>
                </c:pt>
                <c:pt idx="91">
                  <c:v>0.98821559913621404</c:v>
                </c:pt>
                <c:pt idx="92">
                  <c:v>0.99015572380533301</c:v>
                </c:pt>
                <c:pt idx="93">
                  <c:v>0.99196820714530509</c:v>
                </c:pt>
                <c:pt idx="94">
                  <c:v>0.99364639370525321</c:v>
                </c:pt>
                <c:pt idx="95">
                  <c:v>0.9951817695318016</c:v>
                </c:pt>
                <c:pt idx="96">
                  <c:v>0.99656305449943849</c:v>
                </c:pt>
                <c:pt idx="97">
                  <c:v>0.99777451125615158</c:v>
                </c:pt>
                <c:pt idx="98">
                  <c:v>0.99879229752972842</c:v>
                </c:pt>
                <c:pt idx="99">
                  <c:v>0.99957430671342218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6B-554B-9029-85707AD9A375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CDF!$H$3:$H$103</c:f>
              <c:numCache>
                <c:formatCode>General</c:formatCode>
                <c:ptCount val="101"/>
                <c:pt idx="0">
                  <c:v>0</c:v>
                </c:pt>
                <c:pt idx="1">
                  <c:v>0.14950000000000002</c:v>
                </c:pt>
                <c:pt idx="2">
                  <c:v>0.21071782079359117</c:v>
                </c:pt>
                <c:pt idx="3">
                  <c:v>0.25720954492397824</c:v>
                </c:pt>
                <c:pt idx="4">
                  <c:v>0.29599999999999999</c:v>
                </c:pt>
                <c:pt idx="5">
                  <c:v>0.32982002668121901</c:v>
                </c:pt>
                <c:pt idx="6">
                  <c:v>0.3600749921891272</c:v>
                </c:pt>
                <c:pt idx="7">
                  <c:v>0.38760256707096252</c:v>
                </c:pt>
                <c:pt idx="8">
                  <c:v>0.41295036021294373</c:v>
                </c:pt>
                <c:pt idx="9">
                  <c:v>0.4365</c:v>
                </c:pt>
                <c:pt idx="10">
                  <c:v>0.458530260724415</c:v>
                </c:pt>
                <c:pt idx="11">
                  <c:v>0.4792522822063553</c:v>
                </c:pt>
                <c:pt idx="12">
                  <c:v>0.49883063257983656</c:v>
                </c:pt>
                <c:pt idx="13">
                  <c:v>0.51739660802908249</c:v>
                </c:pt>
                <c:pt idx="14">
                  <c:v>0.53505700630867359</c:v>
                </c:pt>
                <c:pt idx="15">
                  <c:v>0.55190012683455691</c:v>
                </c:pt>
                <c:pt idx="16">
                  <c:v>0.56799999999999995</c:v>
                </c:pt>
                <c:pt idx="17">
                  <c:v>0.58341944602489904</c:v>
                </c:pt>
                <c:pt idx="18">
                  <c:v>0.59821233688381925</c:v>
                </c:pt>
                <c:pt idx="19">
                  <c:v>0.61242530156746466</c:v>
                </c:pt>
                <c:pt idx="20">
                  <c:v>0.62609903369994113</c:v>
                </c:pt>
                <c:pt idx="21">
                  <c:v>0.63926930944633975</c:v>
                </c:pt>
                <c:pt idx="22">
                  <c:v>0.65196779061545673</c:v>
                </c:pt>
                <c:pt idx="23">
                  <c:v>0.66422266597881174</c:v>
                </c:pt>
                <c:pt idx="24">
                  <c:v>0.67605916900815721</c:v>
                </c:pt>
                <c:pt idx="25">
                  <c:v>0.6875</c:v>
                </c:pt>
                <c:pt idx="26">
                  <c:v>0.69856567336221165</c:v>
                </c:pt>
                <c:pt idx="27">
                  <c:v>0.70927480569945534</c:v>
                </c:pt>
                <c:pt idx="28">
                  <c:v>0.7196443566095686</c:v>
                </c:pt>
                <c:pt idx="29">
                  <c:v>0.72968983136672538</c:v>
                </c:pt>
                <c:pt idx="30">
                  <c:v>0.73942545263197434</c:v>
                </c:pt>
                <c:pt idx="31">
                  <c:v>0.74886430680063809</c:v>
                </c:pt>
                <c:pt idx="32">
                  <c:v>0.75801846943197904</c:v>
                </c:pt>
                <c:pt idx="33">
                  <c:v>0.7668991133128269</c:v>
                </c:pt>
                <c:pt idx="34">
                  <c:v>0.77551660201442518</c:v>
                </c:pt>
                <c:pt idx="35">
                  <c:v>0.78388057126069921</c:v>
                </c:pt>
                <c:pt idx="36">
                  <c:v>0.79200000000000004</c:v>
                </c:pt>
                <c:pt idx="37">
                  <c:v>0.79988327273421611</c:v>
                </c:pt>
                <c:pt idx="38">
                  <c:v>0.80753823438893613</c:v>
                </c:pt>
                <c:pt idx="39">
                  <c:v>0.81497223879099112</c:v>
                </c:pt>
                <c:pt idx="40">
                  <c:v>0.82219219164377866</c:v>
                </c:pt>
                <c:pt idx="41">
                  <c:v>0.82920458874755409</c:v>
                </c:pt>
                <c:pt idx="42">
                  <c:v>0.83601555009461426</c:v>
                </c:pt>
                <c:pt idx="43">
                  <c:v>0.84263085037280727</c:v>
                </c:pt>
                <c:pt idx="44">
                  <c:v>0.84905594633098247</c:v>
                </c:pt>
                <c:pt idx="45">
                  <c:v>0.85529600139366968</c:v>
                </c:pt>
                <c:pt idx="46">
                  <c:v>0.8613559078569093</c:v>
                </c:pt>
                <c:pt idx="47">
                  <c:v>0.86724030695073218</c:v>
                </c:pt>
                <c:pt idx="48">
                  <c:v>0.87295360701471425</c:v>
                </c:pt>
                <c:pt idx="49">
                  <c:v>0.87850000000000017</c:v>
                </c:pt>
                <c:pt idx="50">
                  <c:v>0.88388347648318466</c:v>
                </c:pt>
                <c:pt idx="51">
                  <c:v>0.88910783935358495</c:v>
                </c:pt>
                <c:pt idx="52">
                  <c:v>0.89417671631506934</c:v>
                </c:pt>
                <c:pt idx="53">
                  <c:v>0.8990935713261442</c:v>
                </c:pt>
                <c:pt idx="54">
                  <c:v>0.90386171508699287</c:v>
                </c:pt>
                <c:pt idx="55">
                  <c:v>0.90848431466921875</c:v>
                </c:pt>
                <c:pt idx="56">
                  <c:v>0.91296440237284171</c:v>
                </c:pt>
                <c:pt idx="57">
                  <c:v>0.91730488388539622</c:v>
                </c:pt>
                <c:pt idx="58">
                  <c:v>0.92150854580953312</c:v>
                </c:pt>
                <c:pt idx="59">
                  <c:v>0.92557806261816733</c:v>
                </c:pt>
                <c:pt idx="60">
                  <c:v>0.92951600308978011</c:v>
                </c:pt>
                <c:pt idx="61">
                  <c:v>0.93332483627084528</c:v>
                </c:pt>
                <c:pt idx="62">
                  <c:v>0.93700693700740578</c:v>
                </c:pt>
                <c:pt idx="63">
                  <c:v>0.94056459108346213</c:v>
                </c:pt>
                <c:pt idx="64">
                  <c:v>0.94400000000000006</c:v>
                </c:pt>
                <c:pt idx="65">
                  <c:v>0.94731528542507959</c:v>
                </c:pt>
                <c:pt idx="66">
                  <c:v>0.95051249334240762</c:v>
                </c:pt>
                <c:pt idx="67">
                  <c:v>0.95359359792314047</c:v>
                </c:pt>
                <c:pt idx="68">
                  <c:v>0.95656050514329727</c:v>
                </c:pt>
                <c:pt idx="69">
                  <c:v>0.95941505616703782</c:v>
                </c:pt>
                <c:pt idx="70">
                  <c:v>0.96215903051418705</c:v>
                </c:pt>
                <c:pt idx="71">
                  <c:v>0.9647941490286932</c:v>
                </c:pt>
                <c:pt idx="72">
                  <c:v>0.96732207666319703</c:v>
                </c:pt>
                <c:pt idx="73">
                  <c:v>0.96974442509353986</c:v>
                </c:pt>
                <c:pt idx="74">
                  <c:v>0.97206275517581708</c:v>
                </c:pt>
                <c:pt idx="75">
                  <c:v>0.97427857925749362</c:v>
                </c:pt>
                <c:pt idx="76">
                  <c:v>0.97639336335311089</c:v>
                </c:pt>
                <c:pt idx="77">
                  <c:v>0.97840852919422172</c:v>
                </c:pt>
                <c:pt idx="78">
                  <c:v>0.98032545616239108</c:v>
                </c:pt>
                <c:pt idx="79">
                  <c:v>0.98214548311337269</c:v>
                </c:pt>
                <c:pt idx="80">
                  <c:v>0.98386991009990754</c:v>
                </c:pt>
                <c:pt idx="81">
                  <c:v>0.98550000000000004</c:v>
                </c:pt>
                <c:pt idx="82">
                  <c:v>0.9870369800569786</c:v>
                </c:pt>
                <c:pt idx="83">
                  <c:v>0.9884820433371565</c:v>
                </c:pt>
                <c:pt idx="84">
                  <c:v>0.98983635011046145</c:v>
                </c:pt>
                <c:pt idx="85">
                  <c:v>0.99110102915898535</c:v>
                </c:pt>
                <c:pt idx="86">
                  <c:v>0.99227717901804047</c:v>
                </c:pt>
                <c:pt idx="87">
                  <c:v>0.99336586915395886</c:v>
                </c:pt>
                <c:pt idx="88">
                  <c:v>0.99436814108256699</c:v>
                </c:pt>
                <c:pt idx="89">
                  <c:v>0.99528500943197173</c:v>
                </c:pt>
                <c:pt idx="90">
                  <c:v>0.9961174629530396</c:v>
                </c:pt>
                <c:pt idx="91">
                  <c:v>0.99686646548070823</c:v>
                </c:pt>
                <c:pt idx="92">
                  <c:v>0.99753295684904564</c:v>
                </c:pt>
                <c:pt idx="93">
                  <c:v>0.99811785376277085</c:v>
                </c:pt>
                <c:pt idx="94">
                  <c:v>0.99862205062776388</c:v>
                </c:pt>
                <c:pt idx="95">
                  <c:v>0.9990464203429188</c:v>
                </c:pt>
                <c:pt idx="96">
                  <c:v>0.99939181505553654</c:v>
                </c:pt>
                <c:pt idx="97">
                  <c:v>0.99965906688230466</c:v>
                </c:pt>
                <c:pt idx="98">
                  <c:v>0.99984898859777838</c:v>
                </c:pt>
                <c:pt idx="99">
                  <c:v>0.99996237429215307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6B-554B-9029-85707AD9A375}"/>
            </c:ext>
          </c:extLst>
        </c:ser>
        <c:ser>
          <c:idx val="4"/>
          <c:order val="4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CDF!$I$3:$I$103</c:f>
              <c:numCache>
                <c:formatCode>General</c:formatCode>
                <c:ptCount val="101"/>
                <c:pt idx="0">
                  <c:v>0</c:v>
                </c:pt>
                <c:pt idx="1">
                  <c:v>0.16891772102794356</c:v>
                </c:pt>
                <c:pt idx="2">
                  <c:v>0.23769072724574933</c:v>
                </c:pt>
                <c:pt idx="3">
                  <c:v>0.28965136574826533</c:v>
                </c:pt>
                <c:pt idx="4">
                  <c:v>0.33278087434166637</c:v>
                </c:pt>
                <c:pt idx="5">
                  <c:v>0.37018812880753549</c:v>
                </c:pt>
                <c:pt idx="6">
                  <c:v>0.40347623787436809</c:v>
                </c:pt>
                <c:pt idx="7">
                  <c:v>0.43360267793937546</c:v>
                </c:pt>
                <c:pt idx="8">
                  <c:v>0.46119468286980847</c:v>
                </c:pt>
                <c:pt idx="9">
                  <c:v>0.48669030863998652</c:v>
                </c:pt>
                <c:pt idx="10">
                  <c:v>0.5104102554355725</c:v>
                </c:pt>
                <c:pt idx="11">
                  <c:v>0.53259796951753235</c:v>
                </c:pt>
                <c:pt idx="12">
                  <c:v>0.55344364414051339</c:v>
                </c:pt>
                <c:pt idx="13">
                  <c:v>0.57309938611885769</c:v>
                </c:pt>
                <c:pt idx="14">
                  <c:v>0.59168922851667993</c:v>
                </c:pt>
                <c:pt idx="15">
                  <c:v>0.6093159834503703</c:v>
                </c:pt>
                <c:pt idx="16">
                  <c:v>0.62606607618225296</c:v>
                </c:pt>
                <c:pt idx="17">
                  <c:v>0.64201304407956106</c:v>
                </c:pt>
                <c:pt idx="18">
                  <c:v>0.65722012600092916</c:v>
                </c:pt>
                <c:pt idx="19">
                  <c:v>0.67174221595234007</c:v>
                </c:pt>
                <c:pt idx="20">
                  <c:v>0.68562736235298316</c:v>
                </c:pt>
                <c:pt idx="21">
                  <c:v>0.69891793605281616</c:v>
                </c:pt>
                <c:pt idx="22">
                  <c:v>0.71165155260132096</c:v>
                </c:pt>
                <c:pt idx="23">
                  <c:v>0.72386180931716593</c:v>
                </c:pt>
                <c:pt idx="24">
                  <c:v>0.73557888080638045</c:v>
                </c:pt>
                <c:pt idx="25">
                  <c:v>0.74683000489967744</c:v>
                </c:pt>
                <c:pt idx="26">
                  <c:v>0.7576398827682812</c:v>
                </c:pt>
                <c:pt idx="27">
                  <c:v>0.76803101110982663</c:v>
                </c:pt>
                <c:pt idx="28">
                  <c:v>0.77802396004085139</c:v>
                </c:pt>
                <c:pt idx="29">
                  <c:v>0.787637607205107</c:v>
                </c:pt>
                <c:pt idx="30">
                  <c:v>0.79688933627994507</c:v>
                </c:pt>
                <c:pt idx="31">
                  <c:v>0.80579520631172485</c:v>
                </c:pt>
                <c:pt idx="32">
                  <c:v>0.81437009697916463</c:v>
                </c:pt>
                <c:pt idx="33">
                  <c:v>0.82262783386049443</c:v>
                </c:pt>
                <c:pt idx="34">
                  <c:v>0.83058129698728544</c:v>
                </c:pt>
                <c:pt idx="35">
                  <c:v>0.83824251534796246</c:v>
                </c:pt>
                <c:pt idx="36">
                  <c:v>0.84562274951558669</c:v>
                </c:pt>
                <c:pt idx="37">
                  <c:v>0.85273256418677423</c:v>
                </c:pt>
                <c:pt idx="38">
                  <c:v>0.85958189210865932</c:v>
                </c:pt>
                <c:pt idx="39">
                  <c:v>0.86618009062141521</c:v>
                </c:pt>
                <c:pt idx="40">
                  <c:v>0.8725359918418838</c:v>
                </c:pt>
                <c:pt idx="41">
                  <c:v>0.87865794734940583</c:v>
                </c:pt>
                <c:pt idx="42">
                  <c:v>0.88455386810023295</c:v>
                </c:pt>
                <c:pt idx="43">
                  <c:v>0.89023126018601162</c:v>
                </c:pt>
                <c:pt idx="44">
                  <c:v>0.89569725696007618</c:v>
                </c:pt>
                <c:pt idx="45">
                  <c:v>0.90095864797901015</c:v>
                </c:pt>
                <c:pt idx="46">
                  <c:v>0.90602190514325165</c:v>
                </c:pt>
                <c:pt idx="47">
                  <c:v>0.91089320636709925</c:v>
                </c:pt>
                <c:pt idx="48">
                  <c:v>0.91557845706351504</c:v>
                </c:pt>
                <c:pt idx="49">
                  <c:v>0.92008330969110097</c:v>
                </c:pt>
                <c:pt idx="50">
                  <c:v>0.92441318157838759</c:v>
                </c:pt>
                <c:pt idx="51">
                  <c:v>0.92857327121311961</c:v>
                </c:pt>
                <c:pt idx="52">
                  <c:v>0.93256857316078179</c:v>
                </c:pt>
                <c:pt idx="53">
                  <c:v>0.93640389175652472</c:v>
                </c:pt>
                <c:pt idx="54">
                  <c:v>0.94008385369739245</c:v>
                </c:pt>
                <c:pt idx="55">
                  <c:v>0.94361291964688276</c:v>
                </c:pt>
                <c:pt idx="56">
                  <c:v>0.94699539495103591</c:v>
                </c:pt>
                <c:pt idx="57">
                  <c:v>0.95023543955412371</c:v>
                </c:pt>
                <c:pt idx="58">
                  <c:v>0.95333707719237204</c:v>
                </c:pt>
                <c:pt idx="59">
                  <c:v>0.95630420393576665</c:v>
                </c:pt>
                <c:pt idx="60">
                  <c:v>0.95914059614070424</c:v>
                </c:pt>
                <c:pt idx="61">
                  <c:v>0.96184991786989782</c:v>
                </c:pt>
                <c:pt idx="62">
                  <c:v>0.96443572783041476</c:v>
                </c:pt>
                <c:pt idx="63">
                  <c:v>0.96690148587590896</c:v>
                </c:pt>
                <c:pt idx="64">
                  <c:v>0.96925055911491764</c:v>
                </c:pt>
                <c:pt idx="65">
                  <c:v>0.97148622766346215</c:v>
                </c:pt>
                <c:pt idx="66">
                  <c:v>0.97361169007705461</c:v>
                </c:pt>
                <c:pt idx="67">
                  <c:v>0.97563006849452694</c:v>
                </c:pt>
                <c:pt idx="68">
                  <c:v>0.97754441352381849</c:v>
                </c:pt>
                <c:pt idx="69">
                  <c:v>0.97935770889797347</c:v>
                </c:pt>
                <c:pt idx="70">
                  <c:v>0.98107287592805448</c:v>
                </c:pt>
                <c:pt idx="71">
                  <c:v>0.98269277777851127</c:v>
                </c:pt>
                <c:pt idx="72">
                  <c:v>0.98422022358971062</c:v>
                </c:pt>
                <c:pt idx="73">
                  <c:v>0.98565797247186449</c:v>
                </c:pt>
                <c:pt idx="74">
                  <c:v>0.98700873739451178</c:v>
                </c:pt>
                <c:pt idx="75">
                  <c:v>0.98827518899604549</c:v>
                </c:pt>
                <c:pt idx="76">
                  <c:v>0.98945995933858244</c:v>
                </c:pt>
                <c:pt idx="77">
                  <c:v>0.99056564563484395</c:v>
                </c:pt>
                <c:pt idx="78">
                  <c:v>0.99159481397573246</c:v>
                </c:pt>
                <c:pt idx="79">
                  <c:v>0.99255000309014663</c:v>
                </c:pt>
                <c:pt idx="80">
                  <c:v>0.99343372817243702</c:v>
                </c:pt>
                <c:pt idx="81">
                  <c:v>0.99424848481809702</c:v>
                </c:pt>
                <c:pt idx="82">
                  <c:v>0.99499675311520586</c:v>
                </c:pt>
                <c:pt idx="83">
                  <c:v>0.99568100194835363</c:v>
                </c:pt>
                <c:pt idx="84">
                  <c:v>0.99630369358414661</c:v>
                </c:pt>
                <c:pt idx="85">
                  <c:v>0.99686728862407281</c:v>
                </c:pt>
                <c:pt idx="86">
                  <c:v>0.99737425143335368</c:v>
                </c:pt>
                <c:pt idx="87">
                  <c:v>0.99782705618608303</c:v>
                </c:pt>
                <c:pt idx="88">
                  <c:v>0.99822819371173543</c:v>
                </c:pt>
                <c:pt idx="89">
                  <c:v>0.99858017939274368</c:v>
                </c:pt>
                <c:pt idx="90">
                  <c:v>0.99888556245849258</c:v>
                </c:pt>
                <c:pt idx="91">
                  <c:v>0.9991469371668682</c:v>
                </c:pt>
                <c:pt idx="92">
                  <c:v>0.99936695659462149</c:v>
                </c:pt>
                <c:pt idx="93">
                  <c:v>0.99954835013663523</c:v>
                </c:pt>
                <c:pt idx="94">
                  <c:v>0.99969394647042498</c:v>
                </c:pt>
                <c:pt idx="95">
                  <c:v>0.9998067049538184</c:v>
                </c:pt>
                <c:pt idx="96">
                  <c:v>0.99988976085136871</c:v>
                </c:pt>
                <c:pt idx="97">
                  <c:v>0.99994649521336376</c:v>
                </c:pt>
                <c:pt idx="98">
                  <c:v>0.99998065443814776</c:v>
                </c:pt>
                <c:pt idx="99">
                  <c:v>0.99999659249723516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C6B-554B-9029-85707AD9A375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CDF!$J$3:$J$103</c:f>
              <c:numCache>
                <c:formatCode>General</c:formatCode>
                <c:ptCount val="101"/>
                <c:pt idx="0">
                  <c:v>0</c:v>
                </c:pt>
                <c:pt idx="1">
                  <c:v>0.18625375</c:v>
                </c:pt>
                <c:pt idx="2">
                  <c:v>0.26165072224245817</c:v>
                </c:pt>
                <c:pt idx="3">
                  <c:v>0.31832279260553664</c:v>
                </c:pt>
                <c:pt idx="4">
                  <c:v>0.36512000000000006</c:v>
                </c:pt>
                <c:pt idx="5">
                  <c:v>0.40549695229472749</c:v>
                </c:pt>
                <c:pt idx="6">
                  <c:v>0.44123883481624782</c:v>
                </c:pt>
                <c:pt idx="7">
                  <c:v>0.47341420365620368</c:v>
                </c:pt>
                <c:pt idx="8">
                  <c:v>0.5027246371523878</c:v>
                </c:pt>
                <c:pt idx="9">
                  <c:v>0.52966125000000008</c:v>
                </c:pt>
                <c:pt idx="10">
                  <c:v>0.55458444465202961</c:v>
                </c:pt>
                <c:pt idx="11">
                  <c:v>0.57776847582287438</c:v>
                </c:pt>
                <c:pt idx="12">
                  <c:v>0.59942814348343698</c:v>
                </c:pt>
                <c:pt idx="13">
                  <c:v>0.6197356740440334</c:v>
                </c:pt>
                <c:pt idx="14">
                  <c:v>0.63883187393084884</c:v>
                </c:pt>
                <c:pt idx="15">
                  <c:v>0.65683376937086413</c:v>
                </c:pt>
                <c:pt idx="16">
                  <c:v>0.67383999999999999</c:v>
                </c:pt>
                <c:pt idx="17">
                  <c:v>0.68993472598069927</c:v>
                </c:pt>
                <c:pt idx="18">
                  <c:v>0.70519052180953212</c:v>
                </c:pt>
                <c:pt idx="19">
                  <c:v>0.71967056144960351</c:v>
                </c:pt>
                <c:pt idx="20">
                  <c:v>0.7334302966199312</c:v>
                </c:pt>
                <c:pt idx="21">
                  <c:v>0.74651876536716244</c:v>
                </c:pt>
                <c:pt idx="22">
                  <c:v>0.75897962617582837</c:v>
                </c:pt>
                <c:pt idx="23">
                  <c:v>0.77085198511026587</c:v>
                </c:pt>
                <c:pt idx="24">
                  <c:v>0.78217106466552455</c:v>
                </c:pt>
                <c:pt idx="25">
                  <c:v>0.79296875</c:v>
                </c:pt>
                <c:pt idx="26">
                  <c:v>0.80327403907383932</c:v>
                </c:pt>
                <c:pt idx="27">
                  <c:v>0.81311341667671899</c:v>
                </c:pt>
                <c:pt idx="28">
                  <c:v>0.82251116758375997</c:v>
                </c:pt>
                <c:pt idx="29">
                  <c:v>0.83148964058959429</c:v>
                </c:pt>
                <c:pt idx="30">
                  <c:v>0.84006947257354858</c:v>
                </c:pt>
                <c:pt idx="31">
                  <c:v>0.8482697797935147</c:v>
                </c:pt>
                <c:pt idx="32">
                  <c:v>0.85610832211817689</c:v>
                </c:pt>
                <c:pt idx="33">
                  <c:v>0.86360164476398638</c:v>
                </c:pt>
                <c:pt idx="34">
                  <c:v>0.87076520121672318</c:v>
                </c:pt>
                <c:pt idx="35">
                  <c:v>0.87761346032418375</c:v>
                </c:pt>
                <c:pt idx="36">
                  <c:v>0.88416000000000006</c:v>
                </c:pt>
                <c:pt idx="37">
                  <c:v>0.8904175895445422</c:v>
                </c:pt>
                <c:pt idx="38">
                  <c:v>0.8963982622417338</c:v>
                </c:pt>
                <c:pt idx="39">
                  <c:v>0.9021133796111428</c:v>
                </c:pt>
                <c:pt idx="40">
                  <c:v>0.90757368846832498</c:v>
                </c:pt>
                <c:pt idx="41">
                  <c:v>0.91278937176194308</c:v>
                </c:pt>
                <c:pt idx="42">
                  <c:v>0.91777009400502929</c:v>
                </c:pt>
                <c:pt idx="43">
                  <c:v>0.92252504199327168</c:v>
                </c:pt>
                <c:pt idx="44">
                  <c:v>0.92706296140014144</c:v>
                </c:pt>
                <c:pt idx="45">
                  <c:v>0.93139218975295934</c:v>
                </c:pt>
                <c:pt idx="46">
                  <c:v>0.93552068622238405</c:v>
                </c:pt>
                <c:pt idx="47">
                  <c:v>0.93945605859770664</c:v>
                </c:pt>
                <c:pt idx="48">
                  <c:v>0.94320558776970798</c:v>
                </c:pt>
                <c:pt idx="49">
                  <c:v>0.94677625000000021</c:v>
                </c:pt>
                <c:pt idx="50">
                  <c:v>0.95017473721942325</c:v>
                </c:pt>
                <c:pt idx="51">
                  <c:v>0.95340747556707772</c:v>
                </c:pt>
                <c:pt idx="52">
                  <c:v>0.95648064235508712</c:v>
                </c:pt>
                <c:pt idx="53">
                  <c:v>0.95940018162147167</c:v>
                </c:pt>
                <c:pt idx="54">
                  <c:v>0.96217181841394628</c:v>
                </c:pt>
                <c:pt idx="55">
                  <c:v>0.96480107193060149</c:v>
                </c:pt>
                <c:pt idx="56">
                  <c:v>0.9672932676287993</c:v>
                </c:pt>
                <c:pt idx="57">
                  <c:v>0.96965354840095463</c:v>
                </c:pt>
                <c:pt idx="58">
                  <c:v>0.97188688490482267</c:v>
                </c:pt>
                <c:pt idx="59">
                  <c:v>0.97399808512629393</c:v>
                </c:pt>
                <c:pt idx="60">
                  <c:v>0.97599180324426915</c:v>
                </c:pt>
                <c:pt idx="61">
                  <c:v>0.97787254785979782</c:v>
                </c:pt>
                <c:pt idx="62">
                  <c:v>0.97964468964517948</c:v>
                </c:pt>
                <c:pt idx="63">
                  <c:v>0.98131246846299569</c:v>
                </c:pt>
                <c:pt idx="64">
                  <c:v>0.98288000000000009</c:v>
                </c:pt>
                <c:pt idx="65">
                  <c:v>0.98435128195632604</c:v>
                </c:pt>
                <c:pt idx="66">
                  <c:v>0.98573019982650434</c:v>
                </c:pt>
                <c:pt idx="67">
                  <c:v>0.98702053230527453</c:v>
                </c:pt>
                <c:pt idx="68">
                  <c:v>0.98822595634804089</c:v>
                </c:pt>
                <c:pt idx="69">
                  <c:v>0.98935005191302883</c:v>
                </c:pt>
                <c:pt idx="70">
                  <c:v>0.99039630640971188</c:v>
                </c:pt>
                <c:pt idx="71">
                  <c:v>0.99136811887584819</c:v>
                </c:pt>
                <c:pt idx="72">
                  <c:v>0.99226880390345851</c:v>
                </c:pt>
                <c:pt idx="73">
                  <c:v>0.99310159533230147</c:v>
                </c:pt>
                <c:pt idx="74">
                  <c:v>0.99386964972776992</c:v>
                </c:pt>
                <c:pt idx="75">
                  <c:v>0.9945760496586914</c:v>
                </c:pt>
                <c:pt idx="76">
                  <c:v>0.99522380678920663</c:v>
                </c:pt>
                <c:pt idx="77">
                  <c:v>0.99581586479771078</c:v>
                </c:pt>
                <c:pt idx="78">
                  <c:v>0.99635510213477607</c:v>
                </c:pt>
                <c:pt idx="79">
                  <c:v>0.99684433463100819</c:v>
                </c:pt>
                <c:pt idx="80">
                  <c:v>0.9972863179649063</c:v>
                </c:pt>
                <c:pt idx="81">
                  <c:v>0.99768374999999998</c:v>
                </c:pt>
                <c:pt idx="82">
                  <c:v>0.99803927299981543</c:v>
                </c:pt>
                <c:pt idx="83">
                  <c:v>0.99835547572855399</c:v>
                </c:pt>
                <c:pt idx="84">
                  <c:v>0.99863489544477668</c:v>
                </c:pt>
                <c:pt idx="85">
                  <c:v>0.99888001979482621</c:v>
                </c:pt>
                <c:pt idx="86">
                  <c:v>0.99909328861222957</c:v>
                </c:pt>
                <c:pt idx="87">
                  <c:v>0.99927709562885381</c:v>
                </c:pt>
                <c:pt idx="88">
                  <c:v>0.99943379010317634</c:v>
                </c:pt>
                <c:pt idx="89">
                  <c:v>0.99956567837064236</c:v>
                </c:pt>
                <c:pt idx="90">
                  <c:v>0.99967502532072894</c:v>
                </c:pt>
                <c:pt idx="91">
                  <c:v>0.99976405580501226</c:v>
                </c:pt>
                <c:pt idx="92">
                  <c:v>0.99983495598023597</c:v>
                </c:pt>
                <c:pt idx="93">
                  <c:v>0.99988987459010326</c:v>
                </c:pt>
                <c:pt idx="94">
                  <c:v>0.99993092418926621</c:v>
                </c:pt>
                <c:pt idx="95">
                  <c:v>0.99996018231274464</c:v>
                </c:pt>
                <c:pt idx="96">
                  <c:v>0.9999796925938047</c:v>
                </c:pt>
                <c:pt idx="97">
                  <c:v>0.99999146583311516</c:v>
                </c:pt>
                <c:pt idx="98">
                  <c:v>0.99999748102182739</c:v>
                </c:pt>
                <c:pt idx="99">
                  <c:v>0.99999968632104452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C6B-554B-9029-85707AD9A375}"/>
            </c:ext>
          </c:extLst>
        </c:ser>
        <c:ser>
          <c:idx val="6"/>
          <c:order val="6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CDF!$K$3:$K$103</c:f>
              <c:numCache>
                <c:formatCode>General</c:formatCode>
                <c:ptCount val="101"/>
                <c:pt idx="0">
                  <c:v>0</c:v>
                </c:pt>
                <c:pt idx="1">
                  <c:v>0.20202830476514905</c:v>
                </c:pt>
                <c:pt idx="2">
                  <c:v>0.28334264623959227</c:v>
                </c:pt>
                <c:pt idx="3">
                  <c:v>0.34414789122402478</c:v>
                </c:pt>
                <c:pt idx="4">
                  <c:v>0.39409872582044658</c:v>
                </c:pt>
                <c:pt idx="5">
                  <c:v>0.43697219630145989</c:v>
                </c:pt>
                <c:pt idx="6">
                  <c:v>0.47472447285177988</c:v>
                </c:pt>
                <c:pt idx="7">
                  <c:v>0.50852914277596373</c:v>
                </c:pt>
                <c:pt idx="8">
                  <c:v>0.53915855719834715</c:v>
                </c:pt>
                <c:pt idx="9">
                  <c:v>0.56715467329051772</c:v>
                </c:pt>
                <c:pt idx="10">
                  <c:v>0.59291617793441098</c:v>
                </c:pt>
                <c:pt idx="11">
                  <c:v>0.61674721186789827</c:v>
                </c:pt>
                <c:pt idx="12">
                  <c:v>0.63888657838706975</c:v>
                </c:pt>
                <c:pt idx="13">
                  <c:v>0.65952623095497964</c:v>
                </c:pt>
                <c:pt idx="14">
                  <c:v>0.67882349847088885</c:v>
                </c:pt>
                <c:pt idx="15">
                  <c:v>0.69690946626512729</c:v>
                </c:pt>
                <c:pt idx="16">
                  <c:v>0.71389489809168727</c:v>
                </c:pt>
                <c:pt idx="17">
                  <c:v>0.72987452974128708</c:v>
                </c:pt>
                <c:pt idx="18">
                  <c:v>0.74493025190446716</c:v>
                </c:pt>
                <c:pt idx="19">
                  <c:v>0.7591335157074367</c:v>
                </c:pt>
                <c:pt idx="20">
                  <c:v>0.77254718194023697</c:v>
                </c:pt>
                <c:pt idx="21">
                  <c:v>0.78522696421664062</c:v>
                </c:pt>
                <c:pt idx="22">
                  <c:v>0.79722257048641665</c:v>
                </c:pt>
                <c:pt idx="23">
                  <c:v>0.80857861692537525</c:v>
                </c:pt>
                <c:pt idx="24">
                  <c:v>0.81933536761992654</c:v>
                </c:pt>
                <c:pt idx="25">
                  <c:v>0.82952933921294636</c:v>
                </c:pt>
                <c:pt idx="26">
                  <c:v>0.83919379964851026</c:v>
                </c:pt>
                <c:pt idx="27">
                  <c:v>0.84835918297996327</c:v>
                </c:pt>
                <c:pt idx="28">
                  <c:v>0.85705343699966807</c:v>
                </c:pt>
                <c:pt idx="29">
                  <c:v>0.86530231661915524</c:v>
                </c:pt>
                <c:pt idx="30">
                  <c:v>0.87312963307632907</c:v>
                </c:pt>
                <c:pt idx="31">
                  <c:v>0.88055746689799241</c:v>
                </c:pt>
                <c:pt idx="32">
                  <c:v>0.88760635091048035</c:v>
                </c:pt>
                <c:pt idx="33">
                  <c:v>0.89429542833392817</c:v>
                </c:pt>
                <c:pt idx="34">
                  <c:v>0.90064259002033087</c:v>
                </c:pt>
                <c:pt idx="35">
                  <c:v>0.90666459413242784</c:v>
                </c:pt>
                <c:pt idx="36">
                  <c:v>0.91237717095859772</c:v>
                </c:pt>
                <c:pt idx="37">
                  <c:v>0.91779511508074973</c:v>
                </c:pt>
                <c:pt idx="38">
                  <c:v>0.92293236672957535</c:v>
                </c:pt>
                <c:pt idx="39">
                  <c:v>0.92780208385333873</c:v>
                </c:pt>
                <c:pt idx="40">
                  <c:v>0.93241670617663019</c:v>
                </c:pt>
                <c:pt idx="41">
                  <c:v>0.93678801232187958</c:v>
                </c:pt>
                <c:pt idx="42">
                  <c:v>0.94092717089951938</c:v>
                </c:pt>
                <c:pt idx="43">
                  <c:v>0.9448447863351257</c:v>
                </c:pt>
                <c:pt idx="44">
                  <c:v>0.94855094008794105</c:v>
                </c:pt>
                <c:pt idx="45">
                  <c:v>0.95205522782037677</c:v>
                </c:pt>
                <c:pt idx="46">
                  <c:v>0.95536679299883809</c:v>
                </c:pt>
                <c:pt idx="47">
                  <c:v>0.95849435733968436</c:v>
                </c:pt>
                <c:pt idx="48">
                  <c:v>0.96144624845804494</c:v>
                </c:pt>
                <c:pt idx="49">
                  <c:v>0.96423042502973844</c:v>
                </c:pt>
                <c:pt idx="50">
                  <c:v>0.96685449973622628</c:v>
                </c:pt>
                <c:pt idx="51">
                  <c:v>0.96932576022814043</c:v>
                </c:pt>
                <c:pt idx="52">
                  <c:v>0.97165118831351727</c:v>
                </c:pt>
                <c:pt idx="53">
                  <c:v>0.97383747755162642</c:v>
                </c:pt>
                <c:pt idx="54">
                  <c:v>0.97589104941152849</c:v>
                </c:pt>
                <c:pt idx="55">
                  <c:v>0.97781806813573136</c:v>
                </c:pt>
                <c:pt idx="56">
                  <c:v>0.97962445443303414</c:v>
                </c:pt>
                <c:pt idx="57">
                  <c:v>0.98131589811051378</c:v>
                </c:pt>
                <c:pt idx="58">
                  <c:v>0.98289786974229509</c:v>
                </c:pt>
                <c:pt idx="59">
                  <c:v>0.98437563146197404</c:v>
                </c:pt>
                <c:pt idx="60">
                  <c:v>0.985754246956147</c:v>
                </c:pt>
                <c:pt idx="61">
                  <c:v>0.98703859072820355</c:v>
                </c:pt>
                <c:pt idx="62">
                  <c:v>0.98823335669425516</c:v>
                </c:pt>
                <c:pt idx="63">
                  <c:v>0.98934306616662526</c:v>
                </c:pt>
                <c:pt idx="64">
                  <c:v>0.99037207527462023</c:v>
                </c:pt>
                <c:pt idx="65">
                  <c:v>0.99132458186724204</c:v>
                </c:pt>
                <c:pt idx="66">
                  <c:v>0.99220463193798225</c:v>
                </c:pt>
                <c:pt idx="67">
                  <c:v>0.99301612560781927</c:v>
                </c:pt>
                <c:pt idx="68">
                  <c:v>0.99376282269891947</c:v>
                </c:pt>
                <c:pt idx="69">
                  <c:v>0.99444834792830394</c:v>
                </c:pt>
                <c:pt idx="70">
                  <c:v>0.99507619574779838</c:v>
                </c:pt>
                <c:pt idx="71">
                  <c:v>0.9956497348539356</c:v>
                </c:pt>
                <c:pt idx="72">
                  <c:v>0.99617221238903786</c:v>
                </c:pt>
                <c:pt idx="73">
                  <c:v>0.99664675785248558</c:v>
                </c:pt>
                <c:pt idx="74">
                  <c:v>0.99707638673911259</c:v>
                </c:pt>
                <c:pt idx="75">
                  <c:v>0.99746400391974199</c:v>
                </c:pt>
                <c:pt idx="76">
                  <c:v>0.99781240677705241</c:v>
                </c:pt>
                <c:pt idx="77">
                  <c:v>0.99812428810823617</c:v>
                </c:pt>
                <c:pt idx="78">
                  <c:v>0.99840223880419821</c:v>
                </c:pt>
                <c:pt idx="79">
                  <c:v>0.99864875031338751</c:v>
                </c:pt>
                <c:pt idx="80">
                  <c:v>0.99886621689664035</c:v>
                </c:pt>
                <c:pt idx="81">
                  <c:v>0.99905693767765968</c:v>
                </c:pt>
                <c:pt idx="82">
                  <c:v>0.99922311849187839</c:v>
                </c:pt>
                <c:pt idx="83">
                  <c:v>0.99936687353439502</c:v>
                </c:pt>
                <c:pt idx="84">
                  <c:v>0.99949022680535049</c:v>
                </c:pt>
                <c:pt idx="85">
                  <c:v>0.99959511334840778</c:v>
                </c:pt>
                <c:pt idx="86">
                  <c:v>0.99968338027475778</c:v>
                </c:pt>
                <c:pt idx="87">
                  <c:v>0.99975678756107378</c:v>
                </c:pt>
                <c:pt idx="88">
                  <c:v>0.99981700860474987</c:v>
                </c:pt>
                <c:pt idx="89">
                  <c:v>0.99986563051310651</c:v>
                </c:pt>
                <c:pt idx="90">
                  <c:v>0.99990415409428079</c:v>
                </c:pt>
                <c:pt idx="91">
                  <c:v>0.99993399350507528</c:v>
                </c:pt>
                <c:pt idx="92">
                  <c:v>0.99995647549313604</c:v>
                </c:pt>
                <c:pt idx="93">
                  <c:v>0.99997283814414972</c:v>
                </c:pt>
                <c:pt idx="94">
                  <c:v>0.9999842290031532</c:v>
                </c:pt>
                <c:pt idx="95">
                  <c:v>0.99999170237069912</c:v>
                </c:pt>
                <c:pt idx="96">
                  <c:v>0.99999621545463047</c:v>
                </c:pt>
                <c:pt idx="97">
                  <c:v>0.99999862282833685</c:v>
                </c:pt>
                <c:pt idx="98">
                  <c:v>0.99999966814868246</c:v>
                </c:pt>
                <c:pt idx="99">
                  <c:v>0.99999997078350567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C6B-554B-9029-85707AD9A375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CDF!$L$3:$L$103</c:f>
              <c:numCache>
                <c:formatCode>General</c:formatCode>
                <c:ptCount val="101"/>
                <c:pt idx="0">
                  <c:v>0</c:v>
                </c:pt>
                <c:pt idx="1">
                  <c:v>0.21657559375000002</c:v>
                </c:pt>
                <c:pt idx="2">
                  <c:v>0.30324592509236625</c:v>
                </c:pt>
                <c:pt idx="3">
                  <c:v>0.36772266781479629</c:v>
                </c:pt>
                <c:pt idx="4">
                  <c:v>0.42041600000000001</c:v>
                </c:pt>
                <c:pt idx="5">
                  <c:v>0.46540785173875499</c:v>
                </c:pt>
                <c:pt idx="6">
                  <c:v>0.50481717820749228</c:v>
                </c:pt>
                <c:pt idx="7">
                  <c:v>0.53991822200976558</c:v>
                </c:pt>
                <c:pt idx="8">
                  <c:v>0.57155158280596163</c:v>
                </c:pt>
                <c:pt idx="9">
                  <c:v>0.60030853124999994</c:v>
                </c:pt>
                <c:pt idx="10">
                  <c:v>0.62662508259774052</c:v>
                </c:pt>
                <c:pt idx="11">
                  <c:v>0.6508346527551262</c:v>
                </c:pt>
                <c:pt idx="12">
                  <c:v>0.67319965147941063</c:v>
                </c:pt>
                <c:pt idx="13">
                  <c:v>0.69393149690487288</c:v>
                </c:pt>
                <c:pt idx="14">
                  <c:v>0.71320386239340783</c:v>
                </c:pt>
                <c:pt idx="15">
                  <c:v>0.73116176616741502</c:v>
                </c:pt>
                <c:pt idx="16">
                  <c:v>0.74792800000000004</c:v>
                </c:pt>
                <c:pt idx="17">
                  <c:v>0.76360779461679429</c:v>
                </c:pt>
                <c:pt idx="18">
                  <c:v>0.77829228150876906</c:v>
                </c:pt>
                <c:pt idx="19">
                  <c:v>0.79206111187004713</c:v>
                </c:pt>
                <c:pt idx="20">
                  <c:v>0.80498447189992428</c:v>
                </c:pt>
                <c:pt idx="21">
                  <c:v>0.81712465718170413</c:v>
                </c:pt>
                <c:pt idx="22">
                  <c:v>0.82853731929006991</c:v>
                </c:pt>
                <c:pt idx="23">
                  <c:v>0.83927246488628238</c:v>
                </c:pt>
                <c:pt idx="24">
                  <c:v>0.8493752652485238</c:v>
                </c:pt>
                <c:pt idx="25">
                  <c:v>0.85888671875</c:v>
                </c:pt>
                <c:pt idx="26">
                  <c:v>0.8678441979293432</c:v>
                </c:pt>
                <c:pt idx="27">
                  <c:v>0.87628190502122094</c:v>
                </c:pt>
                <c:pt idx="28">
                  <c:v>0.88423125416827486</c:v>
                </c:pt>
                <c:pt idx="29">
                  <c:v>0.89172119437979169</c:v>
                </c:pt>
                <c:pt idx="30">
                  <c:v>0.8987784842061336</c:v>
                </c:pt>
                <c:pt idx="31">
                  <c:v>0.90542792676441863</c:v>
                </c:pt>
                <c:pt idx="32">
                  <c:v>0.91169257197368903</c:v>
                </c:pt>
                <c:pt idx="33">
                  <c:v>0.91759389149088388</c:v>
                </c:pt>
                <c:pt idx="34">
                  <c:v>0.92315193077798707</c:v>
                </c:pt>
                <c:pt idx="35">
                  <c:v>0.92838544190023786</c:v>
                </c:pt>
                <c:pt idx="36">
                  <c:v>0.93331200000000003</c:v>
                </c:pt>
                <c:pt idx="37">
                  <c:v>0.93794810586996324</c:v>
                </c:pt>
                <c:pt idx="38">
                  <c:v>0.94230927663234598</c:v>
                </c:pt>
                <c:pt idx="39">
                  <c:v>0.94641012619471976</c:v>
                </c:pt>
                <c:pt idx="40">
                  <c:v>0.95026443688059814</c:v>
                </c:pt>
                <c:pt idx="41">
                  <c:v>0.95388522341068438</c:v>
                </c:pt>
                <c:pt idx="42">
                  <c:v>0.95728479022839663</c:v>
                </c:pt>
                <c:pt idx="43">
                  <c:v>0.96047478301299238</c:v>
                </c:pt>
                <c:pt idx="44">
                  <c:v>0.96346623509908236</c:v>
                </c:pt>
                <c:pt idx="45">
                  <c:v>0.96626960941763373</c:v>
                </c:pt>
                <c:pt idx="46">
                  <c:v>0.9688948364868476</c:v>
                </c:pt>
                <c:pt idx="47">
                  <c:v>0.97135134890845376</c:v>
                </c:pt>
                <c:pt idx="48">
                  <c:v>0.97364811276353858</c:v>
                </c:pt>
                <c:pt idx="49">
                  <c:v>0.97579365625000014</c:v>
                </c:pt>
                <c:pt idx="50">
                  <c:v>0.97779609585952276</c:v>
                </c:pt>
                <c:pt idx="51">
                  <c:v>0.97966316035425371</c:v>
                </c:pt>
                <c:pt idx="52">
                  <c:v>0.98140221277109418</c:v>
                </c:pt>
                <c:pt idx="53">
                  <c:v>0.98302027065380826</c:v>
                </c:pt>
                <c:pt idx="54">
                  <c:v>0.98452402468927847</c:v>
                </c:pt>
                <c:pt idx="55">
                  <c:v>0.98591985590361986</c:v>
                </c:pt>
                <c:pt idx="56">
                  <c:v>0.98721385155598373</c:v>
                </c:pt>
                <c:pt idx="57">
                  <c:v>0.98841181985236315</c:v>
                </c:pt>
                <c:pt idx="58">
                  <c:v>0.98951930358817419</c:v>
                </c:pt>
                <c:pt idx="59">
                  <c:v>0.99054159281657073</c:v>
                </c:pt>
                <c:pt idx="60">
                  <c:v>0.99148373662909894</c:v>
                </c:pt>
                <c:pt idx="61">
                  <c:v>0.99235055412620743</c:v>
                </c:pt>
                <c:pt idx="62">
                  <c:v>0.99314664464714131</c:v>
                </c:pt>
                <c:pt idx="63">
                  <c:v>0.99387639732168509</c:v>
                </c:pt>
                <c:pt idx="64">
                  <c:v>0.99454400000000009</c:v>
                </c:pt>
                <c:pt idx="65">
                  <c:v>0.99515344761127278</c:v>
                </c:pt>
                <c:pt idx="66">
                  <c:v>0.99570854999699843</c:v>
                </c:pt>
                <c:pt idx="67">
                  <c:v>0.99621293926036136</c:v>
                </c:pt>
                <c:pt idx="68">
                  <c:v>0.99667007666930596</c:v>
                </c:pt>
                <c:pt idx="69">
                  <c:v>0.99708325914740981</c:v>
                </c:pt>
                <c:pt idx="70">
                  <c:v>0.99745562538359323</c:v>
                </c:pt>
                <c:pt idx="71">
                  <c:v>0.99779016158891043</c:v>
                </c:pt>
                <c:pt idx="72">
                  <c:v>0.99808970692618604</c:v>
                </c:pt>
                <c:pt idx="73">
                  <c:v>0.99835695863602303</c:v>
                </c:pt>
                <c:pt idx="74">
                  <c:v>0.99859447688069325</c:v>
                </c:pt>
                <c:pt idx="75">
                  <c:v>0.9988046893256074</c:v>
                </c:pt>
                <c:pt idx="76">
                  <c:v>0.99898989547642569</c:v>
                </c:pt>
                <c:pt idx="77">
                  <c:v>0.99915227078837943</c:v>
                </c:pt>
                <c:pt idx="78">
                  <c:v>0.99929387056304664</c:v>
                </c:pt>
                <c:pt idx="79">
                  <c:v>0.99941663364659439</c:v>
                </c:pt>
                <c:pt idx="80">
                  <c:v>0.99952238594240606</c:v>
                </c:pt>
                <c:pt idx="81">
                  <c:v>0.99961284375000004</c:v>
                </c:pt>
                <c:pt idx="82">
                  <c:v>0.99968961694124081</c:v>
                </c:pt>
                <c:pt idx="83">
                  <c:v>0.99975421198400205</c:v>
                </c:pt>
                <c:pt idx="84">
                  <c:v>0.99980803482268532</c:v>
                </c:pt>
                <c:pt idx="85">
                  <c:v>0.99985239362430645</c:v>
                </c:pt>
                <c:pt idx="86">
                  <c:v>0.99988850139821828</c:v>
                </c:pt>
                <c:pt idx="87">
                  <c:v>0.99991747849696755</c:v>
                </c:pt>
                <c:pt idx="88">
                  <c:v>0.99994035500523726</c:v>
                </c:pt>
                <c:pt idx="89">
                  <c:v>0.99995807302335393</c:v>
                </c:pt>
                <c:pt idx="90">
                  <c:v>0.99997148885136966</c:v>
                </c:pt>
                <c:pt idx="91">
                  <c:v>0.99998137507933504</c:v>
                </c:pt>
                <c:pt idx="92">
                  <c:v>0.99998842258898191</c:v>
                </c:pt>
                <c:pt idx="93">
                  <c:v>0.99999324247169763</c:v>
                </c:pt>
                <c:pt idx="94">
                  <c:v>0.99999636786734125</c:v>
                </c:pt>
                <c:pt idx="95">
                  <c:v>0.99999825572815404</c:v>
                </c:pt>
                <c:pt idx="96">
                  <c:v>0.9999992885117468</c:v>
                </c:pt>
                <c:pt idx="97">
                  <c:v>0.99999977580688548</c:v>
                </c:pt>
                <c:pt idx="98">
                  <c:v>0.99999995589556145</c:v>
                </c:pt>
                <c:pt idx="99">
                  <c:v>0.99999999725461863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C6B-554B-9029-85707AD9A375}"/>
            </c:ext>
          </c:extLst>
        </c:ser>
        <c:ser>
          <c:idx val="8"/>
          <c:order val="8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CDF!$M$3:$M$103</c:f>
              <c:numCache>
                <c:formatCode>General</c:formatCode>
                <c:ptCount val="101"/>
                <c:pt idx="0">
                  <c:v>0</c:v>
                </c:pt>
                <c:pt idx="1">
                  <c:v>0.23012500010786346</c:v>
                </c:pt>
                <c:pt idx="2">
                  <c:v>0.32169025819442032</c:v>
                </c:pt>
                <c:pt idx="3">
                  <c:v>0.38945785954815609</c:v>
                </c:pt>
                <c:pt idx="4">
                  <c:v>0.44455455789441434</c:v>
                </c:pt>
                <c:pt idx="5">
                  <c:v>0.49135350840365544</c:v>
                </c:pt>
                <c:pt idx="6">
                  <c:v>0.53213019360500879</c:v>
                </c:pt>
                <c:pt idx="7">
                  <c:v>0.56825623903141564</c:v>
                </c:pt>
                <c:pt idx="8">
                  <c:v>0.60063864095456632</c:v>
                </c:pt>
                <c:pt idx="9">
                  <c:v>0.62991687771793214</c:v>
                </c:pt>
                <c:pt idx="10">
                  <c:v>0.65656360386208645</c:v>
                </c:pt>
                <c:pt idx="11">
                  <c:v>0.6809410624608917</c:v>
                </c:pt>
                <c:pt idx="12">
                  <c:v>0.70333496307590082</c:v>
                </c:pt>
                <c:pt idx="13">
                  <c:v>0.72397596381848761</c:v>
                </c:pt>
                <c:pt idx="14">
                  <c:v>0.74305390317999154</c:v>
                </c:pt>
                <c:pt idx="15">
                  <c:v>0.7607275751730217</c:v>
                </c:pt>
                <c:pt idx="16">
                  <c:v>0.77713164986647987</c:v>
                </c:pt>
                <c:pt idx="17">
                  <c:v>0.7923817009692008</c:v>
                </c:pt>
                <c:pt idx="18">
                  <c:v>0.80657794039666797</c:v>
                </c:pt>
                <c:pt idx="19">
                  <c:v>0.81980804668026108</c:v>
                </c:pt>
                <c:pt idx="20">
                  <c:v>0.83214934394292506</c:v>
                </c:pt>
                <c:pt idx="21">
                  <c:v>0.84367050614471617</c:v>
                </c:pt>
                <c:pt idx="22">
                  <c:v>0.8544329081581663</c:v>
                </c:pt>
                <c:pt idx="23">
                  <c:v>0.86449170994679325</c:v>
                </c:pt>
                <c:pt idx="24">
                  <c:v>0.87389673617275077</c:v>
                </c:pt>
                <c:pt idx="25">
                  <c:v>0.88269319698576199</c:v>
                </c:pt>
                <c:pt idx="26">
                  <c:v>0.89092228406968421</c:v>
                </c:pt>
                <c:pt idx="27">
                  <c:v>0.89862166766442031</c:v>
                </c:pt>
                <c:pt idx="28">
                  <c:v>0.90582591420853775</c:v>
                </c:pt>
                <c:pt idx="29">
                  <c:v>0.9125668397768476</c:v>
                </c:pt>
                <c:pt idx="30">
                  <c:v>0.91887381115415945</c:v>
                </c:pt>
                <c:pt idx="31">
                  <c:v>0.92477400387329911</c:v>
                </c:pt>
                <c:pt idx="32">
                  <c:v>0.93029262463044748</c:v>
                </c:pt>
                <c:pt idx="33">
                  <c:v>0.93545310401724313</c:v>
                </c:pt>
                <c:pt idx="34">
                  <c:v>0.94027726436473935</c:v>
                </c:pt>
                <c:pt idx="35">
                  <c:v>0.94478546659805862</c:v>
                </c:pt>
                <c:pt idx="36">
                  <c:v>0.9489967392930494</c:v>
                </c:pt>
                <c:pt idx="37">
                  <c:v>0.95292889256349689</c:v>
                </c:pt>
                <c:pt idx="38">
                  <c:v>0.95659861895669063</c:v>
                </c:pt>
                <c:pt idx="39">
                  <c:v>0.96002158317174435</c:v>
                </c:pt>
                <c:pt idx="40">
                  <c:v>0.96321250212021381</c:v>
                </c:pt>
                <c:pt idx="41">
                  <c:v>0.96618521660795909</c:v>
                </c:pt>
                <c:pt idx="42">
                  <c:v>0.96895275571973605</c:v>
                </c:pt>
                <c:pt idx="43">
                  <c:v>0.97152739482512129</c:v>
                </c:pt>
                <c:pt idx="44">
                  <c:v>0.97392070798931618</c:v>
                </c:pt>
                <c:pt idx="45">
                  <c:v>0.97614361545987816</c:v>
                </c:pt>
                <c:pt idx="46">
                  <c:v>0.97820642680628089</c:v>
                </c:pt>
                <c:pt idx="47">
                  <c:v>0.98011888021008731</c:v>
                </c:pt>
                <c:pt idx="48">
                  <c:v>0.98189017833674963</c:v>
                </c:pt>
                <c:pt idx="49">
                  <c:v>0.98352902116348573</c:v>
                </c:pt>
                <c:pt idx="50">
                  <c:v>0.98504363608958578</c:v>
                </c:pt>
                <c:pt idx="51">
                  <c:v>0.98644180561444905</c:v>
                </c:pt>
                <c:pt idx="52">
                  <c:v>0.98773089283349991</c:v>
                </c:pt>
                <c:pt idx="53">
                  <c:v>0.98891786497193879</c:v>
                </c:pt>
                <c:pt idx="54">
                  <c:v>0.99000931515024493</c:v>
                </c:pt>
                <c:pt idx="55">
                  <c:v>0.99101148255285865</c:v>
                </c:pt>
                <c:pt idx="56">
                  <c:v>0.99193027115195909</c:v>
                </c:pt>
                <c:pt idx="57">
                  <c:v>0.9927712671212976</c:v>
                </c:pt>
                <c:pt idx="58">
                  <c:v>0.99353975506026737</c:v>
                </c:pt>
                <c:pt idx="59">
                  <c:v>0.9942407331354699</c:v>
                </c:pt>
                <c:pt idx="60">
                  <c:v>0.99487892723572724</c:v>
                </c:pt>
                <c:pt idx="61">
                  <c:v>0.99545880422655153</c:v>
                </c:pt>
                <c:pt idx="62">
                  <c:v>0.99598458438133464</c:v>
                </c:pt>
                <c:pt idx="63">
                  <c:v>0.9964602530588238</c:v>
                </c:pt>
                <c:pt idx="64">
                  <c:v>0.99688957168961412</c:v>
                </c:pt>
                <c:pt idx="65">
                  <c:v>0.99727608812837598</c:v>
                </c:pt>
                <c:pt idx="66">
                  <c:v>0.99762314642316674</c:v>
                </c:pt>
                <c:pt idx="67">
                  <c:v>0.9979338960484363</c:v>
                </c:pt>
                <c:pt idx="68">
                  <c:v>0.99821130064409003</c:v>
                </c:pt>
                <c:pt idx="69">
                  <c:v>0.99845814629922025</c:v>
                </c:pt>
                <c:pt idx="70">
                  <c:v>0.99867704941573265</c:v>
                </c:pt>
                <c:pt idx="71">
                  <c:v>0.99887046418411263</c:v>
                </c:pt>
                <c:pt idx="72">
                  <c:v>0.99904068970087634</c:v>
                </c:pt>
                <c:pt idx="73">
                  <c:v>0.99918987675485782</c:v>
                </c:pt>
                <c:pt idx="74">
                  <c:v>0.99932003430733807</c:v>
                </c:pt>
                <c:pt idx="75">
                  <c:v>0.99943303568910558</c:v>
                </c:pt>
                <c:pt idx="76">
                  <c:v>0.99953062453582342</c:v>
                </c:pt>
                <c:pt idx="77">
                  <c:v>0.99961442048156202</c:v>
                </c:pt>
                <c:pt idx="78">
                  <c:v>0.99968592462899464</c:v>
                </c:pt>
                <c:pt idx="79">
                  <c:v>0.99974652481357085</c:v>
                </c:pt>
                <c:pt idx="80">
                  <c:v>0.99979750067793227</c:v>
                </c:pt>
                <c:pt idx="81">
                  <c:v>0.99984002857193133</c:v>
                </c:pt>
                <c:pt idx="82">
                  <c:v>0.99987518629285077</c:v>
                </c:pt>
                <c:pt idx="83">
                  <c:v>0.99990395767978957</c:v>
                </c:pt>
                <c:pt idx="84">
                  <c:v>0.99992723707568709</c:v>
                </c:pt>
                <c:pt idx="85">
                  <c:v>0.99994583367010803</c:v>
                </c:pt>
                <c:pt idx="86">
                  <c:v>0.99996047573572622</c:v>
                </c:pt>
                <c:pt idx="87">
                  <c:v>0.99997181477142982</c:v>
                </c:pt>
                <c:pt idx="88">
                  <c:v>0.9999804295651743</c:v>
                </c:pt>
                <c:pt idx="89">
                  <c:v>0.99998683019016921</c:v>
                </c:pt>
                <c:pt idx="90">
                  <c:v>0.99999146194877686</c:v>
                </c:pt>
                <c:pt idx="91">
                  <c:v>0.99999470927973699</c:v>
                </c:pt>
                <c:pt idx="92">
                  <c:v>0.99999689964617688</c:v>
                </c:pt>
                <c:pt idx="93">
                  <c:v>0.99999830742460061</c:v>
                </c:pt>
                <c:pt idx="94">
                  <c:v>0.99999915781912208</c:v>
                </c:pt>
                <c:pt idx="95">
                  <c:v>0.99999963083142263</c:v>
                </c:pt>
                <c:pt idx="96">
                  <c:v>0.99999986532674234</c:v>
                </c:pt>
                <c:pt idx="97">
                  <c:v>0.99999996325272189</c:v>
                </c:pt>
                <c:pt idx="98">
                  <c:v>0.999999994098006</c:v>
                </c:pt>
                <c:pt idx="99">
                  <c:v>0.99999999974024512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C6B-554B-9029-85707AD9A375}"/>
            </c:ext>
          </c:extLst>
        </c:ser>
        <c:ser>
          <c:idx val="9"/>
          <c:order val="9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CDF!$N$3:$N$103</c:f>
              <c:numCache>
                <c:formatCode>General</c:formatCode>
                <c:ptCount val="101"/>
                <c:pt idx="0">
                  <c:v>0</c:v>
                </c:pt>
                <c:pt idx="1">
                  <c:v>0.24284189089843747</c:v>
                </c:pt>
                <c:pt idx="2">
                  <c:v>0.3389138115361624</c:v>
                </c:pt>
                <c:pt idx="3">
                  <c:v>0.40965081189865549</c:v>
                </c:pt>
                <c:pt idx="4">
                  <c:v>0.46686464000000005</c:v>
                </c:pt>
                <c:pt idx="5">
                  <c:v>0.51520878690160288</c:v>
                </c:pt>
                <c:pt idx="6">
                  <c:v>0.55711036564679073</c:v>
                </c:pt>
                <c:pt idx="7">
                  <c:v>0.59403586694497656</c:v>
                </c:pt>
                <c:pt idx="8">
                  <c:v>0.62695727405708856</c:v>
                </c:pt>
                <c:pt idx="9">
                  <c:v>0.65656142894531244</c:v>
                </c:pt>
                <c:pt idx="10">
                  <c:v>0.68335708497998793</c:v>
                </c:pt>
                <c:pt idx="11">
                  <c:v>0.7077349380411172</c:v>
                </c:pt>
                <c:pt idx="12">
                  <c:v>0.73000371263631036</c:v>
                </c:pt>
                <c:pt idx="13">
                  <c:v>0.75041306705768673</c:v>
                </c:pt>
                <c:pt idx="14">
                  <c:v>0.76916878371148334</c:v>
                </c:pt>
                <c:pt idx="15">
                  <c:v>0.78644321378484983</c:v>
                </c:pt>
                <c:pt idx="16">
                  <c:v>0.8023826799999999</c:v>
                </c:pt>
                <c:pt idx="17">
                  <c:v>0.81711286071375844</c:v>
                </c:pt>
                <c:pt idx="18">
                  <c:v>0.83074279409297169</c:v>
                </c:pt>
                <c:pt idx="19">
                  <c:v>0.84336791448053672</c:v>
                </c:pt>
                <c:pt idx="20">
                  <c:v>0.85507239459591966</c:v>
                </c:pt>
                <c:pt idx="21">
                  <c:v>0.86593097989850598</c:v>
                </c:pt>
                <c:pt idx="22">
                  <c:v>0.87601044484053958</c:v>
                </c:pt>
                <c:pt idx="23">
                  <c:v>0.88537076313537344</c:v>
                </c:pt>
                <c:pt idx="24">
                  <c:v>0.89406605863621813</c:v>
                </c:pt>
                <c:pt idx="25">
                  <c:v>0.9021453857421875</c:v>
                </c:pt>
                <c:pt idx="26">
                  <c:v>0.90965337578828187</c:v>
                </c:pt>
                <c:pt idx="27">
                  <c:v>0.91663077695127171</c:v>
                </c:pt>
                <c:pt idx="28">
                  <c:v>0.92311490871651902</c:v>
                </c:pt>
                <c:pt idx="29">
                  <c:v>0.92914004717195187</c:v>
                </c:pt>
                <c:pt idx="30">
                  <c:v>0.93473775383109181</c:v>
                </c:pt>
                <c:pt idx="31">
                  <c:v>0.93993715799810185</c:v>
                </c:pt>
                <c:pt idx="32">
                  <c:v>0.94476520063771874</c:v>
                </c:pt>
                <c:pt idx="33">
                  <c:v>0.94924684613452737</c:v>
                </c:pt>
                <c:pt idx="34">
                  <c:v>0.95340526709961693</c:v>
                </c:pt>
                <c:pt idx="35">
                  <c:v>0.95726200642161874</c:v>
                </c:pt>
                <c:pt idx="36">
                  <c:v>0.96083711999999999</c:v>
                </c:pt>
                <c:pt idx="37">
                  <c:v>0.96414930299435198</c:v>
                </c:pt>
                <c:pt idx="38">
                  <c:v>0.96721600193925317</c:v>
                </c:pt>
                <c:pt idx="39">
                  <c:v>0.97005351468370404</c:v>
                </c:pt>
                <c:pt idx="40">
                  <c:v>0.97267707979704154</c:v>
                </c:pt>
                <c:pt idx="41">
                  <c:v>0.97510095682434694</c:v>
                </c:pt>
                <c:pt idx="42">
                  <c:v>0.97733849856175548</c:v>
                </c:pt>
                <c:pt idx="43">
                  <c:v>0.97940221634657809</c:v>
                </c:pt>
                <c:pt idx="44">
                  <c:v>0.98130383921156328</c:v>
                </c:pt>
                <c:pt idx="45">
                  <c:v>0.98305436763125831</c:v>
                </c:pt>
                <c:pt idx="46">
                  <c:v>0.98466412248680679</c:v>
                </c:pt>
                <c:pt idx="47">
                  <c:v>0.98614278979006254</c:v>
                </c:pt>
                <c:pt idx="48">
                  <c:v>0.98749946163573155</c:v>
                </c:pt>
                <c:pt idx="49">
                  <c:v>0.98874267378906266</c:v>
                </c:pt>
                <c:pt idx="50">
                  <c:v>0.98988044026456634</c:v>
                </c:pt>
                <c:pt idx="51">
                  <c:v>0.99092028520675557</c:v>
                </c:pt>
                <c:pt idx="52">
                  <c:v>0.99186927234581712</c:v>
                </c:pt>
                <c:pt idx="53">
                  <c:v>0.99273403226835655</c:v>
                </c:pt>
                <c:pt idx="54">
                  <c:v>0.99352078771509955</c:v>
                </c:pt>
                <c:pt idx="55">
                  <c:v>0.99423537709299581</c:v>
                </c:pt>
                <c:pt idx="56">
                  <c:v>0.99488327636794971</c:v>
                </c:pt>
                <c:pt idx="57">
                  <c:v>0.99546961948595547</c:v>
                </c:pt>
                <c:pt idx="58">
                  <c:v>0.99599921745430564</c:v>
                </c:pt>
                <c:pt idx="59">
                  <c:v>0.99647657620045738</c:v>
                </c:pt>
                <c:pt idx="60">
                  <c:v>0.99690591331378919</c:v>
                </c:pt>
                <c:pt idx="61">
                  <c:v>0.99729117376461973</c:v>
                </c:pt>
                <c:pt idx="62">
                  <c:v>0.99763604468529354</c:v>
                </c:pt>
                <c:pt idx="63">
                  <c:v>0.99794396928968587</c:v>
                </c:pt>
                <c:pt idx="64">
                  <c:v>0.99821816000000008</c:v>
                </c:pt>
                <c:pt idx="65">
                  <c:v>0.99846161084310048</c:v>
                </c:pt>
                <c:pt idx="66">
                  <c:v>0.99867710917272035</c:v>
                </c:pt>
                <c:pt idx="67">
                  <c:v>0.99886724676864269</c:v>
                </c:pt>
                <c:pt idx="68">
                  <c:v>0.99903443035926021</c:v>
                </c:pt>
                <c:pt idx="69">
                  <c:v>0.99918089160973556</c:v>
                </c:pt>
                <c:pt idx="70">
                  <c:v>0.99930869661423716</c:v>
                </c:pt>
                <c:pt idx="71">
                  <c:v>0.99941975492735013</c:v>
                </c:pt>
                <c:pt idx="72">
                  <c:v>0.99951582816675433</c:v>
                </c:pt>
                <c:pt idx="73">
                  <c:v>0.99959853821652711</c:v>
                </c:pt>
                <c:pt idx="74">
                  <c:v>0.99966937505798315</c:v>
                </c:pt>
                <c:pt idx="75">
                  <c:v>0.99972970425274532</c:v>
                </c:pt>
                <c:pt idx="76">
                  <c:v>0.99978077410074184</c:v>
                </c:pt>
                <c:pt idx="77">
                  <c:v>0.99982372249400153</c:v>
                </c:pt>
                <c:pt idx="78">
                  <c:v>0.99985958348548865</c:v>
                </c:pt>
                <c:pt idx="79">
                  <c:v>0.99988929359070844</c:v>
                </c:pt>
                <c:pt idx="80">
                  <c:v>0.9999136978384684</c:v>
                </c:pt>
                <c:pt idx="81">
                  <c:v>0.99993355558593755</c:v>
                </c:pt>
                <c:pt idx="82">
                  <c:v>0.99994954611201536</c:v>
                </c:pt>
                <c:pt idx="83">
                  <c:v>0.999962274002</c:v>
                </c:pt>
                <c:pt idx="84">
                  <c:v>0.99997227433559266</c:v>
                </c:pt>
                <c:pt idx="85">
                  <c:v>0.99998001768942568</c:v>
                </c:pt>
                <c:pt idx="86">
                  <c:v>0.99998591496450207</c:v>
                </c:pt>
                <c:pt idx="87">
                  <c:v>0.99999032204821536</c:v>
                </c:pt>
                <c:pt idx="88">
                  <c:v>0.99999354431995369</c:v>
                </c:pt>
                <c:pt idx="89">
                  <c:v>0.99999584100867733</c:v>
                </c:pt>
                <c:pt idx="90">
                  <c:v>0.99999742941030079</c:v>
                </c:pt>
                <c:pt idx="91">
                  <c:v>0.9999984889721879</c:v>
                </c:pt>
                <c:pt idx="92">
                  <c:v>0.99999916525159394</c:v>
                </c:pt>
                <c:pt idx="93">
                  <c:v>0.99999957375444537</c:v>
                </c:pt>
                <c:pt idx="94">
                  <c:v>0.99999980366044028</c:v>
                </c:pt>
                <c:pt idx="95">
                  <c:v>0.9999999214400781</c:v>
                </c:pt>
                <c:pt idx="96">
                  <c:v>0.99999997436887478</c:v>
                </c:pt>
                <c:pt idx="97">
                  <c:v>0.99999999394369699</c:v>
                </c:pt>
                <c:pt idx="98">
                  <c:v>0.99999999920585192</c:v>
                </c:pt>
                <c:pt idx="99">
                  <c:v>0.99999999997528743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C6B-554B-9029-85707AD9A375}"/>
            </c:ext>
          </c:extLst>
        </c:ser>
        <c:ser>
          <c:idx val="10"/>
          <c:order val="10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CDF!$O$3:$O$103</c:f>
              <c:numCache>
                <c:formatCode>General</c:formatCode>
                <c:ptCount val="101"/>
                <c:pt idx="0">
                  <c:v>0</c:v>
                </c:pt>
                <c:pt idx="1">
                  <c:v>0.25485009200945208</c:v>
                </c:pt>
                <c:pt idx="2">
                  <c:v>0.35509528905284837</c:v>
                </c:pt>
                <c:pt idx="3">
                  <c:v>0.42852512112540714</c:v>
                </c:pt>
                <c:pt idx="4">
                  <c:v>0.48761020126420018</c:v>
                </c:pt>
                <c:pt idx="5">
                  <c:v>0.53727550528995405</c:v>
                </c:pt>
                <c:pt idx="6">
                  <c:v>0.58009586250104028</c:v>
                </c:pt>
                <c:pt idx="7">
                  <c:v>0.61763063860258915</c:v>
                </c:pt>
                <c:pt idx="8">
                  <c:v>0.65091568722631876</c:v>
                </c:pt>
                <c:pt idx="9">
                  <c:v>0.68068452752144071</c:v>
                </c:pt>
                <c:pt idx="10">
                  <c:v>0.70748154460422685</c:v>
                </c:pt>
                <c:pt idx="11">
                  <c:v>0.73172553093001547</c:v>
                </c:pt>
                <c:pt idx="12">
                  <c:v>0.75374792176583083</c:v>
                </c:pt>
                <c:pt idx="13">
                  <c:v>0.77381709056626724</c:v>
                </c:pt>
                <c:pt idx="14">
                  <c:v>0.79215447922428317</c:v>
                </c:pt>
                <c:pt idx="15">
                  <c:v>0.80894570190343074</c:v>
                </c:pt>
                <c:pt idx="16">
                  <c:v>0.82434842452499191</c:v>
                </c:pt>
                <c:pt idx="17">
                  <c:v>0.83849810285290594</c:v>
                </c:pt>
                <c:pt idx="18">
                  <c:v>0.85151225556431653</c:v>
                </c:pt>
                <c:pt idx="19">
                  <c:v>0.86349370898069455</c:v>
                </c:pt>
                <c:pt idx="20">
                  <c:v>0.87453310358928138</c:v>
                </c:pt>
                <c:pt idx="21">
                  <c:v>0.88471086003198696</c:v>
                </c:pt>
                <c:pt idx="22">
                  <c:v>0.89409874227724617</c:v>
                </c:pt>
                <c:pt idx="23">
                  <c:v>0.90276111583700835</c:v>
                </c:pt>
                <c:pt idx="24">
                  <c:v>0.91075597181732548</c:v>
                </c:pt>
                <c:pt idx="25">
                  <c:v>0.91813576883430581</c:v>
                </c:pt>
                <c:pt idx="26">
                  <c:v>0.92494813160005607</c:v>
                </c:pt>
                <c:pt idx="27">
                  <c:v>0.93123643550411228</c:v>
                </c:pt>
                <c:pt idx="28">
                  <c:v>0.93704029962221447</c:v>
                </c:pt>
                <c:pt idx="29">
                  <c:v>0.94239600550303559</c:v>
                </c:pt>
                <c:pt idx="30">
                  <c:v>0.94733685529147615</c:v>
                </c:pt>
                <c:pt idx="31">
                  <c:v>0.95189347988482065</c:v>
                </c:pt>
                <c:pt idx="32">
                  <c:v>0.95609410563451624</c:v>
                </c:pt>
                <c:pt idx="33">
                  <c:v>0.95996478642419492</c:v>
                </c:pt>
                <c:pt idx="34">
                  <c:v>0.96352960664679232</c:v>
                </c:pt>
                <c:pt idx="35">
                  <c:v>0.96681085957820057</c:v>
                </c:pt>
                <c:pt idx="36">
                  <c:v>0.96982920483442636</c:v>
                </c:pt>
                <c:pt idx="37">
                  <c:v>0.97260380795383505</c:v>
                </c:pt>
                <c:pt idx="38">
                  <c:v>0.97515246462852312</c:v>
                </c:pt>
                <c:pt idx="39">
                  <c:v>0.97749171169105775</c:v>
                </c:pt>
                <c:pt idx="40">
                  <c:v>0.97963692662345858</c:v>
                </c:pt>
                <c:pt idx="41">
                  <c:v>0.9816024170779919</c:v>
                </c:pt>
                <c:pt idx="42">
                  <c:v>0.98340150167149221</c:v>
                </c:pt>
                <c:pt idx="43">
                  <c:v>0.98504658312671911</c:v>
                </c:pt>
                <c:pt idx="44">
                  <c:v>0.98654921467800061</c:v>
                </c:pt>
                <c:pt idx="45">
                  <c:v>0.98792016052807874</c:v>
                </c:pt>
                <c:pt idx="46">
                  <c:v>0.98916945103385334</c:v>
                </c:pt>
                <c:pt idx="47">
                  <c:v>0.99030643320681055</c:v>
                </c:pt>
                <c:pt idx="48">
                  <c:v>0.99133981703623986</c:v>
                </c:pt>
                <c:pt idx="49">
                  <c:v>0.99227771807745113</c:v>
                </c:pt>
                <c:pt idx="50">
                  <c:v>0.99312769669107892</c:v>
                </c:pt>
                <c:pt idx="51">
                  <c:v>0.99389679427159683</c:v>
                </c:pt>
                <c:pt idx="52">
                  <c:v>0.99459156676202576</c:v>
                </c:pt>
                <c:pt idx="53">
                  <c:v>0.99521811571642482</c:v>
                </c:pt>
                <c:pt idx="54">
                  <c:v>0.9957821171411867</c:v>
                </c:pt>
                <c:pt idx="55">
                  <c:v>0.99628884831970965</c:v>
                </c:pt>
                <c:pt idx="56">
                  <c:v>0.99674321280202749</c:v>
                </c:pt>
                <c:pt idx="57">
                  <c:v>0.99714976372097497</c:v>
                </c:pt>
                <c:pt idx="58">
                  <c:v>0.99751272557897708</c:v>
                </c:pt>
                <c:pt idx="59">
                  <c:v>0.99783601463425509</c:v>
                </c:pt>
                <c:pt idx="60">
                  <c:v>0.99812325800180035</c:v>
                </c:pt>
                <c:pt idx="61">
                  <c:v>0.99837781157264538</c:v>
                </c:pt>
                <c:pt idx="62">
                  <c:v>0.99860277684452581</c:v>
                </c:pt>
                <c:pt idx="63">
                  <c:v>0.99880101674781352</c:v>
                </c:pt>
                <c:pt idx="64">
                  <c:v>0.99897517054241225</c:v>
                </c:pt>
                <c:pt idx="65">
                  <c:v>0.99912766785406215</c:v>
                </c:pt>
                <c:pt idx="66">
                  <c:v>0.99926074191202252</c:v>
                </c:pt>
                <c:pt idx="67">
                  <c:v>0.9993764420443505</c:v>
                </c:pt>
                <c:pt idx="68">
                  <c:v>0.99947664548182757</c:v>
                </c:pt>
                <c:pt idx="69">
                  <c:v>0.99956306851698384</c:v>
                </c:pt>
                <c:pt idx="70">
                  <c:v>0.99963727706051508</c:v>
                </c:pt>
                <c:pt idx="71">
                  <c:v>0.99970069663366923</c:v>
                </c:pt>
                <c:pt idx="72">
                  <c:v>0.99975462183182273</c:v>
                </c:pt>
                <c:pt idx="73">
                  <c:v>0.99980022529142709</c:v>
                </c:pt>
                <c:pt idx="74">
                  <c:v>0.9998385661897724</c:v>
                </c:pt>
                <c:pt idx="75">
                  <c:v>0.99987059830451963</c:v>
                </c:pt>
                <c:pt idx="76">
                  <c:v>0.99989717765769459</c:v>
                </c:pt>
                <c:pt idx="77">
                  <c:v>0.99991906976677525</c:v>
                </c:pt>
                <c:pt idx="78">
                  <c:v>0.99993695652362158</c:v>
                </c:pt>
                <c:pt idx="79">
                  <c:v>0.9999514427202717</c:v>
                </c:pt>
                <c:pt idx="80">
                  <c:v>0.99996306223905096</c:v>
                </c:pt>
                <c:pt idx="81">
                  <c:v>0.99997228392296378</c:v>
                </c:pt>
                <c:pt idx="82">
                  <c:v>0.9999795171410063</c:v>
                </c:pt>
                <c:pt idx="83">
                  <c:v>0.99998511706176019</c:v>
                </c:pt>
                <c:pt idx="84">
                  <c:v>0.99998938964746831</c:v>
                </c:pt>
                <c:pt idx="85">
                  <c:v>0.99999259637966809</c:v>
                </c:pt>
                <c:pt idx="86">
                  <c:v>0.99999495872642452</c:v>
                </c:pt>
                <c:pt idx="87">
                  <c:v>0.99999666236018203</c:v>
                </c:pt>
                <c:pt idx="88">
                  <c:v>0.99999786113428624</c:v>
                </c:pt>
                <c:pt idx="89">
                  <c:v>0.99999868082525989</c:v>
                </c:pt>
                <c:pt idx="90">
                  <c:v>0.99999922264695429</c:v>
                </c:pt>
                <c:pt idx="91">
                  <c:v>0.99999956654170985</c:v>
                </c:pt>
                <c:pt idx="92">
                  <c:v>0.99999977425261544</c:v>
                </c:pt>
                <c:pt idx="93">
                  <c:v>0.99999989217982865</c:v>
                </c:pt>
                <c:pt idx="94">
                  <c:v>0.99999995402264041</c:v>
                </c:pt>
                <c:pt idx="95">
                  <c:v>0.99999998320745476</c:v>
                </c:pt>
                <c:pt idx="96">
                  <c:v>0.99999999509997295</c:v>
                </c:pt>
                <c:pt idx="97">
                  <c:v>0.99999999899737213</c:v>
                </c:pt>
                <c:pt idx="98">
                  <c:v>0.99999999989266064</c:v>
                </c:pt>
                <c:pt idx="99">
                  <c:v>0.99999999999763833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C6B-554B-9029-85707AD9A375}"/>
            </c:ext>
          </c:extLst>
        </c:ser>
        <c:ser>
          <c:idx val="11"/>
          <c:order val="1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CDF!$P$3:$P$103</c:f>
              <c:numCache>
                <c:formatCode>General</c:formatCode>
                <c:ptCount val="101"/>
                <c:pt idx="0">
                  <c:v>0</c:v>
                </c:pt>
                <c:pt idx="1">
                  <c:v>0.2662451616576953</c:v>
                </c:pt>
                <c:pt idx="2">
                  <c:v>0.37037288737959062</c:v>
                </c:pt>
                <c:pt idx="3">
                  <c:v>0.44625408168386449</c:v>
                </c:pt>
                <c:pt idx="4">
                  <c:v>0.50699626496000005</c:v>
                </c:pt>
                <c:pt idx="5">
                  <c:v>0.55778858646583784</c:v>
                </c:pt>
                <c:pt idx="6">
                  <c:v>0.60135040222043745</c:v>
                </c:pt>
                <c:pt idx="7">
                  <c:v>0.63933233575574822</c:v>
                </c:pt>
                <c:pt idx="8">
                  <c:v>0.6728331864130217</c:v>
                </c:pt>
                <c:pt idx="9">
                  <c:v>0.70263255215777343</c:v>
                </c:pt>
                <c:pt idx="10">
                  <c:v>0.72931000690960812</c:v>
                </c:pt>
                <c:pt idx="11">
                  <c:v>0.753312066555196</c:v>
                </c:pt>
                <c:pt idx="12">
                  <c:v>0.77499252907257477</c:v>
                </c:pt>
                <c:pt idx="13">
                  <c:v>0.79463813648734039</c:v>
                </c:pt>
                <c:pt idx="14">
                  <c:v>0.81248563281167374</c:v>
                </c:pt>
                <c:pt idx="15">
                  <c:v>0.82873352121218746</c:v>
                </c:pt>
                <c:pt idx="16">
                  <c:v>0.84355041807999998</c:v>
                </c:pt>
                <c:pt idx="17">
                  <c:v>0.85708114508819067</c:v>
                </c:pt>
                <c:pt idx="18">
                  <c:v>0.86945127238011322</c:v>
                </c:pt>
                <c:pt idx="19">
                  <c:v>0.88077057358358357</c:v>
                </c:pt>
                <c:pt idx="20">
                  <c:v>0.89113569893703615</c:v>
                </c:pt>
                <c:pt idx="21">
                  <c:v>0.90063227535015211</c:v>
                </c:pt>
                <c:pt idx="22">
                  <c:v>0.90933657897696951</c:v>
                </c:pt>
                <c:pt idx="23">
                  <c:v>0.9173168838219935</c:v>
                </c:pt>
                <c:pt idx="24">
                  <c:v>0.92463456131340127</c:v>
                </c:pt>
                <c:pt idx="25">
                  <c:v>0.93134498596191406</c:v>
                </c:pt>
                <c:pt idx="26">
                  <c:v>0.93749828824233516</c:v>
                </c:pt>
                <c:pt idx="27">
                  <c:v>0.94313998580931502</c:v>
                </c:pt>
                <c:pt idx="28">
                  <c:v>0.94831151686378146</c:v>
                </c:pt>
                <c:pt idx="29">
                  <c:v>0.95305069410614218</c:v>
                </c:pt>
                <c:pt idx="30">
                  <c:v>0.9573920936948157</c:v>
                </c:pt>
                <c:pt idx="31">
                  <c:v>0.96136739059421927</c:v>
                </c:pt>
                <c:pt idx="32">
                  <c:v>0.96500564938010491</c:v>
                </c:pt>
                <c:pt idx="33">
                  <c:v>0.96833357778464446</c:v>
                </c:pt>
                <c:pt idx="34">
                  <c:v>0.97137574887466493</c:v>
                </c:pt>
                <c:pt idx="35">
                  <c:v>0.97415479666662641</c:v>
                </c:pt>
                <c:pt idx="36">
                  <c:v>0.97669158911999998</c:v>
                </c:pt>
                <c:pt idx="37">
                  <c:v>0.97900538176388019</c:v>
                </c:pt>
                <c:pt idx="38">
                  <c:v>0.98111395466050721</c:v>
                </c:pt>
                <c:pt idx="39">
                  <c:v>0.98303373496415647</c:v>
                </c:pt>
                <c:pt idx="40">
                  <c:v>0.98477990697192086</c:v>
                </c:pt>
                <c:pt idx="41">
                  <c:v>0.98636651126700181</c:v>
                </c:pt>
                <c:pt idx="42">
                  <c:v>0.9878065343117689</c:v>
                </c:pt>
                <c:pt idx="43">
                  <c:v>0.98911198964670743</c:v>
                </c:pt>
                <c:pt idx="44">
                  <c:v>0.9902939916842538</c:v>
                </c:pt>
                <c:pt idx="45">
                  <c:v>0.99136282294700251</c:v>
                </c:pt>
                <c:pt idx="46">
                  <c:v>0.99232799548278683</c:v>
                </c:pt>
                <c:pt idx="47">
                  <c:v>0.9931983070905902</c:v>
                </c:pt>
                <c:pt idx="48">
                  <c:v>0.99398189290791783</c:v>
                </c:pt>
                <c:pt idx="49">
                  <c:v>0.99468627283949229</c:v>
                </c:pt>
                <c:pt idx="50">
                  <c:v>0.99531839524683596</c:v>
                </c:pt>
                <c:pt idx="51">
                  <c:v>0.99588467726670871</c:v>
                </c:pt>
                <c:pt idx="52">
                  <c:v>0.9963910420820975</c:v>
                </c:pt>
                <c:pt idx="53">
                  <c:v>0.99684295343131057</c:v>
                </c:pt>
                <c:pt idx="54">
                  <c:v>0.99724544760778966</c:v>
                </c:pt>
                <c:pt idx="55">
                  <c:v>0.99760316317469322</c:v>
                </c:pt>
                <c:pt idx="56">
                  <c:v>0.99792036859348832</c:v>
                </c:pt>
                <c:pt idx="57">
                  <c:v>0.9982009879441559</c:v>
                </c:pt>
                <c:pt idx="58">
                  <c:v>0.99844862489570341</c:v>
                </c:pt>
                <c:pt idx="59">
                  <c:v>0.99866658506911155</c:v>
                </c:pt>
                <c:pt idx="60">
                  <c:v>0.9988578969202776</c:v>
                </c:pt>
                <c:pt idx="61">
                  <c:v>0.99902533125770232</c:v>
                </c:pt>
                <c:pt idx="62">
                  <c:v>0.99917141949834176</c:v>
                </c:pt>
                <c:pt idx="63">
                  <c:v>0.99929847075503009</c:v>
                </c:pt>
                <c:pt idx="64">
                  <c:v>0.99940858783999997</c:v>
                </c:pt>
                <c:pt idx="65">
                  <c:v>0.99950368226112607</c:v>
                </c:pt>
                <c:pt idx="66">
                  <c:v>0.99958548828049121</c:v>
                </c:pt>
                <c:pt idx="67">
                  <c:v>0.99965557609860223</c:v>
                </c:pt>
                <c:pt idx="68">
                  <c:v>0.99971536422196683</c:v>
                </c:pt>
                <c:pt idx="69">
                  <c:v>0.99976613106672452</c:v>
                </c:pt>
                <c:pt idx="70">
                  <c:v>0.99980902584651077</c:v>
                </c:pt>
                <c:pt idx="71">
                  <c:v>0.99984507878868278</c:v>
                </c:pt>
                <c:pt idx="72">
                  <c:v>0.99987521071937757</c:v>
                </c:pt>
                <c:pt idx="73">
                  <c:v>0.99990024205458961</c:v>
                </c:pt>
                <c:pt idx="74">
                  <c:v>0.99992090123146893</c:v>
                </c:pt>
                <c:pt idx="75">
                  <c:v>0.99993783261135138</c:v>
                </c:pt>
                <c:pt idx="76">
                  <c:v>0.99995160388359405</c:v>
                </c:pt>
                <c:pt idx="77">
                  <c:v>0.99996271299706541</c:v>
                </c:pt>
                <c:pt idx="78">
                  <c:v>0.99997159464413232</c:v>
                </c:pt>
                <c:pt idx="79">
                  <c:v>0.999978626320146</c:v>
                </c:pt>
                <c:pt idx="80">
                  <c:v>0.99998413397975983</c:v>
                </c:pt>
                <c:pt idx="81">
                  <c:v>0.99998839730988287</c:v>
                </c:pt>
                <c:pt idx="82">
                  <c:v>0.99999165463768103</c:v>
                </c:pt>
                <c:pt idx="83">
                  <c:v>0.99999410749075368</c:v>
                </c:pt>
                <c:pt idx="84">
                  <c:v>0.99999592482545119</c:v>
                </c:pt>
                <c:pt idx="85">
                  <c:v>0.99999724693821679</c:v>
                </c:pt>
                <c:pt idx="86">
                  <c:v>0.99999818907385374</c:v>
                </c:pt>
                <c:pt idx="87">
                  <c:v>0.99999884474371148</c:v>
                </c:pt>
                <c:pt idx="88">
                  <c:v>0.99999928876594302</c:v>
                </c:pt>
                <c:pt idx="89">
                  <c:v>0.99999958003922429</c:v>
                </c:pt>
                <c:pt idx="90">
                  <c:v>0.99999976406060465</c:v>
                </c:pt>
                <c:pt idx="91">
                  <c:v>0.9999998751975091</c:v>
                </c:pt>
                <c:pt idx="92">
                  <c:v>0.99999993872330217</c:v>
                </c:pt>
                <c:pt idx="93">
                  <c:v>0.99999997262525842</c:v>
                </c:pt>
                <c:pt idx="94">
                  <c:v>0.99999998919326749</c:v>
                </c:pt>
                <c:pt idx="95">
                  <c:v>0.99999999639711479</c:v>
                </c:pt>
                <c:pt idx="96">
                  <c:v>0.99999999905973147</c:v>
                </c:pt>
                <c:pt idx="97">
                  <c:v>0.99999999983339094</c:v>
                </c:pt>
                <c:pt idx="98">
                  <c:v>0.9999999999854372</c:v>
                </c:pt>
                <c:pt idx="99">
                  <c:v>0.99999999999977351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C6B-554B-9029-85707AD9A375}"/>
            </c:ext>
          </c:extLst>
        </c:ser>
        <c:ser>
          <c:idx val="12"/>
          <c:order val="12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CDF!$Q$3:$Q$103</c:f>
              <c:numCache>
                <c:formatCode>General</c:formatCode>
                <c:ptCount val="101"/>
                <c:pt idx="0">
                  <c:v>0</c:v>
                </c:pt>
                <c:pt idx="1">
                  <c:v>0.27710267472088185</c:v>
                </c:pt>
                <c:pt idx="2">
                  <c:v>0.38485613472672053</c:v>
                </c:pt>
                <c:pt idx="3">
                  <c:v>0.46297534269807389</c:v>
                </c:pt>
                <c:pt idx="4">
                  <c:v>0.52518603547783138</c:v>
                </c:pt>
                <c:pt idx="5">
                  <c:v>0.57693541169175711</c:v>
                </c:pt>
                <c:pt idx="6">
                  <c:v>0.62108470683037598</c:v>
                </c:pt>
                <c:pt idx="7">
                  <c:v>0.65937444914912668</c:v>
                </c:pt>
                <c:pt idx="8">
                  <c:v>0.69296558047178447</c:v>
                </c:pt>
                <c:pt idx="9">
                  <c:v>0.72268321963161586</c:v>
                </c:pt>
                <c:pt idx="10">
                  <c:v>0.74914167793870523</c:v>
                </c:pt>
                <c:pt idx="11">
                  <c:v>0.77281478269139725</c:v>
                </c:pt>
                <c:pt idx="12">
                  <c:v>0.79407828871777475</c:v>
                </c:pt>
                <c:pt idx="13">
                  <c:v>0.81323689081223827</c:v>
                </c:pt>
                <c:pt idx="14">
                  <c:v>0.83054220231345688</c:v>
                </c:pt>
                <c:pt idx="15">
                  <c:v>0.84620516346783792</c:v>
                </c:pt>
                <c:pt idx="16">
                  <c:v>0.86040487062785542</c:v>
                </c:pt>
                <c:pt idx="17">
                  <c:v>0.87329502427424721</c:v>
                </c:pt>
                <c:pt idx="18">
                  <c:v>0.88500874505292726</c:v>
                </c:pt>
                <c:pt idx="19">
                  <c:v>0.89566224212919554</c:v>
                </c:pt>
                <c:pt idx="20">
                  <c:v>0.90535765605935858</c:v>
                </c:pt>
                <c:pt idx="21">
                  <c:v>0.9141852960055723</c:v>
                </c:pt>
                <c:pt idx="22">
                  <c:v>0.92222542465259383</c:v>
                </c:pt>
                <c:pt idx="23">
                  <c:v>0.9295496999601589</c:v>
                </c:pt>
                <c:pt idx="24">
                  <c:v>0.9362223528081226</c:v>
                </c:pt>
                <c:pt idx="25">
                  <c:v>0.94230115873104014</c:v>
                </c:pt>
                <c:pt idx="26">
                  <c:v>0.94783824721139753</c:v>
                </c:pt>
                <c:pt idx="27">
                  <c:v>0.95288078143408961</c:v>
                </c:pt>
                <c:pt idx="28">
                  <c:v>0.95747153371116633</c:v>
                </c:pt>
                <c:pt idx="29">
                  <c:v>0.96164937610812051</c:v>
                </c:pt>
                <c:pt idx="30">
                  <c:v>0.96544970156067755</c:v>
                </c:pt>
                <c:pt idx="31">
                  <c:v>0.96890478756477494</c:v>
                </c:pt>
                <c:pt idx="32">
                  <c:v>0.97204411207339536</c:v>
                </c:pt>
                <c:pt idx="33">
                  <c:v>0.97489462934479287</c:v>
                </c:pt>
                <c:pt idx="34">
                  <c:v>0.977481012016024</c:v>
                </c:pt>
                <c:pt idx="35">
                  <c:v>0.97982586452101206</c:v>
                </c:pt>
                <c:pt idx="36">
                  <c:v>0.98194991205850002</c:v>
                </c:pt>
                <c:pt idx="37">
                  <c:v>0.9838721685864833</c:v>
                </c:pt>
                <c:pt idx="38">
                  <c:v>0.98561008673446504</c:v>
                </c:pt>
                <c:pt idx="39">
                  <c:v>0.98717969205176781</c:v>
                </c:pt>
                <c:pt idx="40">
                  <c:v>0.98859570362522842</c:v>
                </c:pt>
                <c:pt idx="41">
                  <c:v>0.9898716427846459</c:v>
                </c:pt>
                <c:pt idx="42">
                  <c:v>0.99101993135514532</c:v>
                </c:pt>
                <c:pt idx="43">
                  <c:v>0.99205198070118339</c:v>
                </c:pt>
                <c:pt idx="44">
                  <c:v>0.99297827262860383</c:v>
                </c:pt>
                <c:pt idx="45">
                  <c:v>0.99380843306217903</c:v>
                </c:pt>
                <c:pt idx="46">
                  <c:v>0.99455129929102526</c:v>
                </c:pt>
                <c:pt idx="47">
                  <c:v>0.995214981468868</c:v>
                </c:pt>
                <c:pt idx="48">
                  <c:v>0.99580691896690798</c:v>
                </c:pt>
                <c:pt idx="49">
                  <c:v>0.99633393210119869</c:v>
                </c:pt>
                <c:pt idx="50">
                  <c:v>0.99680226969175756</c:v>
                </c:pt>
                <c:pt idx="51">
                  <c:v>0.99721765285523523</c:v>
                </c:pt>
                <c:pt idx="52">
                  <c:v>0.99758531538538253</c:v>
                </c:pt>
                <c:pt idx="53">
                  <c:v>0.99791004103452341</c:v>
                </c:pt>
                <c:pt idx="54">
                  <c:v>0.99819619797376258</c:v>
                </c:pt>
                <c:pt idx="55">
                  <c:v>0.99844777067887591</c:v>
                </c:pt>
                <c:pt idx="56">
                  <c:v>0.99866838946205494</c:v>
                </c:pt>
                <c:pt idx="57">
                  <c:v>0.99886135784630348</c:v>
                </c:pt>
                <c:pt idx="58">
                  <c:v>0.99902967795884812</c:v>
                </c:pt>
                <c:pt idx="59">
                  <c:v>0.99917607410198395</c:v>
                </c:pt>
                <c:pt idx="60">
                  <c:v>0.99930301464400872</c:v>
                </c:pt>
                <c:pt idx="61">
                  <c:v>0.99941273235898787</c:v>
                </c:pt>
                <c:pt idx="62">
                  <c:v>0.99950724333181018</c:v>
                </c:pt>
                <c:pt idx="63">
                  <c:v>0.99958836453410993</c:v>
                </c:pt>
                <c:pt idx="64">
                  <c:v>0.99965773016696424</c:v>
                </c:pt>
                <c:pt idx="65">
                  <c:v>0.99971680685768938</c:v>
                </c:pt>
                <c:pt idx="66">
                  <c:v>0.99976690779039612</c:v>
                </c:pt>
                <c:pt idx="67">
                  <c:v>0.99980920584312483</c:v>
                </c:pt>
                <c:pt idx="68">
                  <c:v>0.99984474579826021</c:v>
                </c:pt>
                <c:pt idx="69">
                  <c:v>0.99987445568744437</c:v>
                </c:pt>
                <c:pt idx="70">
                  <c:v>0.99989915732727375</c:v>
                </c:pt>
                <c:pt idx="71">
                  <c:v>0.99991957609764337</c:v>
                </c:pt>
                <c:pt idx="72">
                  <c:v>0.99993635001060921</c:v>
                </c:pt>
                <c:pt idx="73">
                  <c:v>0.9999500381140396</c:v>
                </c:pt>
                <c:pt idx="74">
                  <c:v>0.99996112827107497</c:v>
                </c:pt>
                <c:pt idx="75">
                  <c:v>0.99997004435347736</c:v>
                </c:pt>
                <c:pt idx="76">
                  <c:v>0.99997715288428468</c:v>
                </c:pt>
                <c:pt idx="77">
                  <c:v>0.99998276916277451</c:v>
                </c:pt>
                <c:pt idx="78">
                  <c:v>0.99998716290254686</c:v>
                </c:pt>
                <c:pt idx="79">
                  <c:v>0.99999056341155113</c:v>
                </c:pt>
                <c:pt idx="80">
                  <c:v>0.99999316434107244</c:v>
                </c:pt>
                <c:pt idx="81">
                  <c:v>0.99999512802905122</c:v>
                </c:pt>
                <c:pt idx="82">
                  <c:v>0.99999658946161352</c:v>
                </c:pt>
                <c:pt idx="83">
                  <c:v>0.99999765987533751</c:v>
                </c:pt>
                <c:pt idx="84">
                  <c:v>0.99999843002154565</c:v>
                </c:pt>
                <c:pt idx="85">
                  <c:v>0.99999897311278985</c:v>
                </c:pt>
                <c:pt idx="86">
                  <c:v>0.99999934747069519</c:v>
                </c:pt>
                <c:pt idx="87">
                  <c:v>0.99999959889339829</c:v>
                </c:pt>
                <c:pt idx="88">
                  <c:v>0.99999976276000746</c:v>
                </c:pt>
                <c:pt idx="89">
                  <c:v>0.99999986588876899</c:v>
                </c:pt>
                <c:pt idx="90">
                  <c:v>0.99999992816497041</c:v>
                </c:pt>
                <c:pt idx="91">
                  <c:v>0.99999996395405311</c:v>
                </c:pt>
                <c:pt idx="92">
                  <c:v>0.99999998331490181</c:v>
                </c:pt>
                <c:pt idx="93">
                  <c:v>0.99999999302788867</c:v>
                </c:pt>
                <c:pt idx="94">
                  <c:v>0.99999999745192325</c:v>
                </c:pt>
                <c:pt idx="95">
                  <c:v>0.99999999922454719</c:v>
                </c:pt>
                <c:pt idx="96">
                  <c:v>0.99999999981899956</c:v>
                </c:pt>
                <c:pt idx="97">
                  <c:v>0.99999999997222622</c:v>
                </c:pt>
                <c:pt idx="98">
                  <c:v>0.99999999999801792</c:v>
                </c:pt>
                <c:pt idx="99">
                  <c:v>0.99999999999997824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C6B-554B-9029-85707AD9A375}"/>
            </c:ext>
          </c:extLst>
        </c:ser>
        <c:ser>
          <c:idx val="13"/>
          <c:order val="1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CDF!$R$3:$R$103</c:f>
              <c:numCache>
                <c:formatCode>General</c:formatCode>
                <c:ptCount val="101"/>
                <c:pt idx="0">
                  <c:v>0</c:v>
                </c:pt>
                <c:pt idx="1">
                  <c:v>0.28748362987172177</c:v>
                </c:pt>
                <c:pt idx="2">
                  <c:v>0.39863362384560364</c:v>
                </c:pt>
                <c:pt idx="3">
                  <c:v>0.47880048906787953</c:v>
                </c:pt>
                <c:pt idx="4">
                  <c:v>0.54231209492480004</c:v>
                </c:pt>
                <c:pt idx="5">
                  <c:v>0.59486849525302588</c:v>
                </c:pt>
                <c:pt idx="6">
                  <c:v>0.63947056706806282</c:v>
                </c:pt>
                <c:pt idx="7">
                  <c:v>0.67794757541693096</c:v>
                </c:pt>
                <c:pt idx="8">
                  <c:v>0.71152187249985865</c:v>
                </c:pt>
                <c:pt idx="9">
                  <c:v>0.74106354743750125</c:v>
                </c:pt>
                <c:pt idx="10">
                  <c:v>0.7672211675015449</c:v>
                </c:pt>
                <c:pt idx="11">
                  <c:v>0.79049540723459877</c:v>
                </c:pt>
                <c:pt idx="12">
                  <c:v>0.81128350766449486</c:v>
                </c:pt>
                <c:pt idx="13">
                  <c:v>0.82990762935748885</c:v>
                </c:pt>
                <c:pt idx="14">
                  <c:v>0.84663374885232412</c:v>
                </c:pt>
                <c:pt idx="15">
                  <c:v>0.86168471908265465</c:v>
                </c:pt>
                <c:pt idx="16">
                  <c:v>0.87524957640160006</c:v>
                </c:pt>
                <c:pt idx="17">
                  <c:v>0.88749034811640448</c:v>
                </c:pt>
                <c:pt idx="18">
                  <c:v>0.89854714522594781</c:v>
                </c:pt>
                <c:pt idx="19">
                  <c:v>0.90854204796759563</c:v>
                </c:pt>
                <c:pt idx="20">
                  <c:v>0.9175821221205217</c:v>
                </c:pt>
                <c:pt idx="21">
                  <c:v>0.92576179680638593</c:v>
                </c:pt>
                <c:pt idx="22">
                  <c:v>0.93316476488451672</c:v>
                </c:pt>
                <c:pt idx="23">
                  <c:v>0.93986552067329943</c:v>
                </c:pt>
                <c:pt idx="24">
                  <c:v>0.94593061817850554</c:v>
                </c:pt>
                <c:pt idx="25">
                  <c:v>0.95141971111297607</c:v>
                </c:pt>
                <c:pt idx="26">
                  <c:v>0.95638642052366785</c:v>
                </c:pt>
                <c:pt idx="27">
                  <c:v>0.96087906473682239</c:v>
                </c:pt>
                <c:pt idx="28">
                  <c:v>0.96494127824097453</c:v>
                </c:pt>
                <c:pt idx="29">
                  <c:v>0.96861254015247777</c:v>
                </c:pt>
                <c:pt idx="30">
                  <c:v>0.97192862844070493</c:v>
                </c:pt>
                <c:pt idx="31">
                  <c:v>0.97492201271126355</c:v>
                </c:pt>
                <c:pt idx="32">
                  <c:v>0.97762219576285891</c:v>
                </c:pt>
                <c:pt idx="33">
                  <c:v>0.98005601213975801</c:v>
                </c:pt>
                <c:pt idx="34">
                  <c:v>0.98224789034856919</c:v>
                </c:pt>
                <c:pt idx="35">
                  <c:v>0.9842200841876102</c:v>
                </c:pt>
                <c:pt idx="36">
                  <c:v>0.9859928776704</c:v>
                </c:pt>
                <c:pt idx="37">
                  <c:v>0.9875847672532827</c:v>
                </c:pt>
                <c:pt idx="38">
                  <c:v>0.98901262445708671</c:v>
                </c:pt>
                <c:pt idx="39">
                  <c:v>0.99029184147097593</c:v>
                </c:pt>
                <c:pt idx="40">
                  <c:v>0.99143646191810464</c:v>
                </c:pt>
                <c:pt idx="41">
                  <c:v>0.99245929862807103</c:v>
                </c:pt>
                <c:pt idx="42">
                  <c:v>0.99337203998552592</c:v>
                </c:pt>
                <c:pt idx="43">
                  <c:v>0.99418534619602517</c:v>
                </c:pt>
                <c:pt idx="44">
                  <c:v>0.99490893662023494</c:v>
                </c:pt>
                <c:pt idx="45">
                  <c:v>0.9955516691686902</c:v>
                </c:pt>
                <c:pt idx="46">
                  <c:v>0.99612161261579701</c:v>
                </c:pt>
                <c:pt idx="47">
                  <c:v>0.99662611257909639</c:v>
                </c:pt>
                <c:pt idx="48">
                  <c:v>0.99707185181432645</c:v>
                </c:pt>
                <c:pt idx="49">
                  <c:v>0.99746490539556809</c:v>
                </c:pt>
                <c:pt idx="50">
                  <c:v>0.9978107912803762</c:v>
                </c:pt>
                <c:pt idx="51">
                  <c:v>0.9981145167003046</c:v>
                </c:pt>
                <c:pt idx="52">
                  <c:v>0.99838062076606093</c:v>
                </c:pt>
                <c:pt idx="53">
                  <c:v>0.99861321363234989</c:v>
                </c:pt>
                <c:pt idx="54">
                  <c:v>0.99881601252920715</c:v>
                </c:pt>
                <c:pt idx="55">
                  <c:v>0.99899237493339332</c:v>
                </c:pt>
                <c:pt idx="56">
                  <c:v>0.99914532912445553</c:v>
                </c:pt>
                <c:pt idx="57">
                  <c:v>0.99927760234476304</c:v>
                </c:pt>
                <c:pt idx="58">
                  <c:v>0.99939164676064163</c:v>
                </c:pt>
                <c:pt idx="59">
                  <c:v>0.99948966340224743</c:v>
                </c:pt>
                <c:pt idx="60">
                  <c:v>0.99957362424265683</c:v>
                </c:pt>
                <c:pt idx="61">
                  <c:v>0.99964529256147949</c:v>
                </c:pt>
                <c:pt idx="62">
                  <c:v>0.99970624172488676</c:v>
                </c:pt>
                <c:pt idx="63">
                  <c:v>0.99975787250202586</c:v>
                </c:pt>
                <c:pt idx="64">
                  <c:v>0.99980142902720015</c:v>
                </c:pt>
                <c:pt idx="65">
                  <c:v>0.9998380135077426</c:v>
                </c:pt>
                <c:pt idx="66">
                  <c:v>0.99986859976907994</c:v>
                </c:pt>
                <c:pt idx="67">
                  <c:v>0.999894045720915</c:v>
                </c:pt>
                <c:pt idx="68">
                  <c:v>0.99991510482169421</c:v>
                </c:pt>
                <c:pt idx="69">
                  <c:v>0.99993243661241893</c:v>
                </c:pt>
                <c:pt idx="70">
                  <c:v>0.99994661638538629</c:v>
                </c:pt>
                <c:pt idx="71">
                  <c:v>0.99995814404848715</c:v>
                </c:pt>
                <c:pt idx="72">
                  <c:v>0.99996745224121741</c:v>
                </c:pt>
                <c:pt idx="73">
                  <c:v>0.99997491375451009</c:v>
                </c:pt>
                <c:pt idx="74">
                  <c:v>0.99998084830281642</c:v>
                </c:pt>
                <c:pt idx="75">
                  <c:v>0.99998552869353186</c:v>
                </c:pt>
                <c:pt idx="76">
                  <c:v>0.99998918643582146</c:v>
                </c:pt>
                <c:pt idx="77">
                  <c:v>0.99999201682812799</c:v>
                </c:pt>
                <c:pt idx="78">
                  <c:v>0.99999418356112535</c:v>
                </c:pt>
                <c:pt idx="79">
                  <c:v>0.99999582287056266</c:v>
                </c:pt>
                <c:pt idx="80">
                  <c:v>0.99999704727232985</c:v>
                </c:pt>
                <c:pt idx="81">
                  <c:v>0.9999979489101366</c:v>
                </c:pt>
                <c:pt idx="82">
                  <c:v>0.99999860254441564</c:v>
                </c:pt>
                <c:pt idx="83">
                  <c:v>0.99999906820941775</c:v>
                </c:pt>
                <c:pt idx="84">
                  <c:v>0.99999939356396372</c:v>
                </c:pt>
                <c:pt idx="85">
                  <c:v>0.99999961595992559</c:v>
                </c:pt>
                <c:pt idx="86">
                  <c:v>0.99999976425122061</c:v>
                </c:pt>
                <c:pt idx="87">
                  <c:v>0.99999986036492461</c:v>
                </c:pt>
                <c:pt idx="88">
                  <c:v>0.99999992065500198</c:v>
                </c:pt>
                <c:pt idx="89">
                  <c:v>0.99999995705813782</c:v>
                </c:pt>
                <c:pt idx="90">
                  <c:v>0.99999997807021579</c:v>
                </c:pt>
                <c:pt idx="91">
                  <c:v>0.99999998956109792</c:v>
                </c:pt>
                <c:pt idx="92">
                  <c:v>0.99999999544456064</c:v>
                </c:pt>
                <c:pt idx="93">
                  <c:v>0.99999999821946894</c:v>
                </c:pt>
                <c:pt idx="94">
                  <c:v>0.99999999939757311</c:v>
                </c:pt>
                <c:pt idx="95">
                  <c:v>0.99999999983264554</c:v>
                </c:pt>
                <c:pt idx="96">
                  <c:v>0.99999999996506284</c:v>
                </c:pt>
                <c:pt idx="97">
                  <c:v>0.99999999999535738</c:v>
                </c:pt>
                <c:pt idx="98">
                  <c:v>0.99999999999972966</c:v>
                </c:pt>
                <c:pt idx="99">
                  <c:v>0.99999999999999789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C6B-554B-9029-85707AD9A375}"/>
            </c:ext>
          </c:extLst>
        </c:ser>
        <c:ser>
          <c:idx val="14"/>
          <c:order val="14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CDF!$S$3:$S$103</c:f>
              <c:numCache>
                <c:formatCode>General</c:formatCode>
                <c:ptCount val="101"/>
                <c:pt idx="0">
                  <c:v>0</c:v>
                </c:pt>
                <c:pt idx="1">
                  <c:v>0.29743811184486546</c:v>
                </c:pt>
                <c:pt idx="2">
                  <c:v>0.41177825358246956</c:v>
                </c:pt>
                <c:pt idx="3">
                  <c:v>0.49382154109083104</c:v>
                </c:pt>
                <c:pt idx="4">
                  <c:v>0.55848400548867994</c:v>
                </c:pt>
                <c:pt idx="5">
                  <c:v>0.61171409884410766</c:v>
                </c:pt>
                <c:pt idx="6">
                  <c:v>0.65665041175613814</c:v>
                </c:pt>
                <c:pt idx="7">
                  <c:v>0.69520990497215429</c:v>
                </c:pt>
                <c:pt idx="8">
                  <c:v>0.72867564365870319</c:v>
                </c:pt>
                <c:pt idx="9">
                  <c:v>0.75796212100416316</c:v>
                </c:pt>
                <c:pt idx="10">
                  <c:v>0.78375163486273358</c:v>
                </c:pt>
                <c:pt idx="11">
                  <c:v>0.80657118336920952</c:v>
                </c:pt>
                <c:pt idx="12">
                  <c:v>0.82683895602643098</c:v>
                </c:pt>
                <c:pt idx="13">
                  <c:v>0.84489402270207969</c:v>
                </c:pt>
                <c:pt idx="14">
                  <c:v>0.86101614864270848</c:v>
                </c:pt>
                <c:pt idx="15">
                  <c:v>0.8754395102337571</c:v>
                </c:pt>
                <c:pt idx="16">
                  <c:v>0.88836248422146036</c:v>
                </c:pt>
                <c:pt idx="17">
                  <c:v>0.89995481945552092</c:v>
                </c:pt>
                <c:pt idx="18">
                  <c:v>0.91036301094276817</c:v>
                </c:pt>
                <c:pt idx="19">
                  <c:v>0.91971440691407491</c:v>
                </c:pt>
                <c:pt idx="20">
                  <c:v>0.92812040249880012</c:v>
                </c:pt>
                <c:pt idx="21">
                  <c:v>0.93567896162323294</c:v>
                </c:pt>
                <c:pt idx="22">
                  <c:v>0.94247663596284403</c:v>
                </c:pt>
                <c:pt idx="23">
                  <c:v>0.94859020129076765</c:v>
                </c:pt>
                <c:pt idx="24">
                  <c:v>0.95408799854935866</c:v>
                </c:pt>
                <c:pt idx="25">
                  <c:v>0.95903104404416395</c:v>
                </c:pt>
                <c:pt idx="26">
                  <c:v>0.96347395695206739</c:v>
                </c:pt>
                <c:pt idx="27">
                  <c:v>0.96746574069152058</c:v>
                </c:pt>
                <c:pt idx="28">
                  <c:v>0.97105044621336223</c:v>
                </c:pt>
                <c:pt idx="29">
                  <c:v>0.97426773899699159</c:v>
                </c:pt>
                <c:pt idx="30">
                  <c:v>0.97715338684231534</c:v>
                </c:pt>
                <c:pt idx="31">
                  <c:v>0.97973968199477657</c:v>
                </c:pt>
                <c:pt idx="32">
                  <c:v>0.98205580842272244</c:v>
                </c:pt>
                <c:pt idx="33">
                  <c:v>0.98412816296645511</c:v>
                </c:pt>
                <c:pt idx="34">
                  <c:v>0.98598063744097142</c:v>
                </c:pt>
                <c:pt idx="35">
                  <c:v>0.9876348674866986</c:v>
                </c:pt>
                <c:pt idx="36">
                  <c:v>0.98911045294164524</c:v>
                </c:pt>
                <c:pt idx="37">
                  <c:v>0.99042515369285411</c:v>
                </c:pt>
                <c:pt idx="38">
                  <c:v>0.99159506430894262</c:v>
                </c:pt>
                <c:pt idx="39">
                  <c:v>0.99263477022410607</c:v>
                </c:pt>
                <c:pt idx="40">
                  <c:v>0.99355748781082398</c:v>
                </c:pt>
                <c:pt idx="41">
                  <c:v>0.99437519032334654</c:v>
                </c:pt>
                <c:pt idx="42">
                  <c:v>0.99509872140116284</c:v>
                </c:pt>
                <c:pt idx="43">
                  <c:v>0.99573789757882458</c:v>
                </c:pt>
                <c:pt idx="44">
                  <c:v>0.99630160104614629</c:v>
                </c:pt>
                <c:pt idx="45">
                  <c:v>0.99679786373333767</c:v>
                </c:pt>
                <c:pt idx="46">
                  <c:v>0.99723394365306184</c:v>
                </c:pt>
                <c:pt idx="47">
                  <c:v>0.99761639431092086</c:v>
                </c:pt>
                <c:pt idx="48">
                  <c:v>0.99795112789362861</c:v>
                </c:pt>
                <c:pt idx="49">
                  <c:v>0.99824347285699377</c:v>
                </c:pt>
                <c:pt idx="50">
                  <c:v>0.99849822646130149</c:v>
                </c:pt>
                <c:pt idx="51">
                  <c:v>0.99871970273768107</c:v>
                </c:pt>
                <c:pt idx="52">
                  <c:v>0.99891177631388528</c:v>
                </c:pt>
                <c:pt idx="53">
                  <c:v>0.99907792248022154</c:v>
                </c:pt>
                <c:pt idx="54">
                  <c:v>0.99922125383497917</c:v>
                </c:pt>
                <c:pt idx="55">
                  <c:v>0.9993445538126835</c:v>
                </c:pt>
                <c:pt idx="56">
                  <c:v>0.99945030736705065</c:v>
                </c:pt>
                <c:pt idx="57">
                  <c:v>0.99954072905297209</c:v>
                </c:pt>
                <c:pt idx="58">
                  <c:v>0.99961778872765938</c:v>
                </c:pt>
                <c:pt idx="59">
                  <c:v>0.99968323506977064</c:v>
                </c:pt>
                <c:pt idx="60">
                  <c:v>0.99973861709651646</c:v>
                </c:pt>
                <c:pt idx="61">
                  <c:v>0.99978530384207109</c:v>
                </c:pt>
                <c:pt idx="62">
                  <c:v>0.99982450234581144</c:v>
                </c:pt>
                <c:pt idx="63">
                  <c:v>0.99985727408573744</c:v>
                </c:pt>
                <c:pt idx="64">
                  <c:v>0.99988454998066156</c:v>
                </c:pt>
                <c:pt idx="65">
                  <c:v>0.99990714407424597</c:v>
                </c:pt>
                <c:pt idx="66">
                  <c:v>0.99992576600453176</c:v>
                </c:pt>
                <c:pt idx="67">
                  <c:v>0.99994103235413612</c:v>
                </c:pt>
                <c:pt idx="68">
                  <c:v>0.99995347696865267</c:v>
                </c:pt>
                <c:pt idx="69">
                  <c:v>0.99996356032391476</c:v>
                </c:pt>
                <c:pt idx="70">
                  <c:v>0.9999716780165302</c:v>
                </c:pt>
                <c:pt idx="71">
                  <c:v>0.99997816844646104</c:v>
                </c:pt>
                <c:pt idx="72">
                  <c:v>0.9999833197552801</c:v>
                </c:pt>
                <c:pt idx="73">
                  <c:v>0.99998737607906008</c:v>
                </c:pt>
                <c:pt idx="74">
                  <c:v>0.99999054317058755</c:v>
                </c:pt>
                <c:pt idx="75">
                  <c:v>0.99999299344169845</c:v>
                </c:pt>
                <c:pt idx="76">
                  <c:v>0.99999487047294455</c:v>
                </c:pt>
                <c:pt idx="77">
                  <c:v>0.99999629303454052</c:v>
                </c:pt>
                <c:pt idx="78">
                  <c:v>0.9999973586594979</c:v>
                </c:pt>
                <c:pt idx="79">
                  <c:v>0.99999814680709131</c:v>
                </c:pt>
                <c:pt idx="80">
                  <c:v>0.99999872165221493</c:v>
                </c:pt>
                <c:pt idx="81">
                  <c:v>0.99999913453381117</c:v>
                </c:pt>
                <c:pt idx="82">
                  <c:v>0.99999942609334513</c:v>
                </c:pt>
                <c:pt idx="83">
                  <c:v>0.99999962813223742</c:v>
                </c:pt>
                <c:pt idx="84">
                  <c:v>0.99999976521525547</c:v>
                </c:pt>
                <c:pt idx="85">
                  <c:v>0.99999985604506825</c:v>
                </c:pt>
                <c:pt idx="86">
                  <c:v>0.99999991463149329</c:v>
                </c:pt>
                <c:pt idx="87">
                  <c:v>0.99999995127738428</c:v>
                </c:pt>
                <c:pt idx="88">
                  <c:v>0.99999997340162583</c:v>
                </c:pt>
                <c:pt idx="89">
                  <c:v>0.99999998621829445</c:v>
                </c:pt>
                <c:pt idx="90">
                  <c:v>0.99999999328971034</c:v>
                </c:pt>
                <c:pt idx="91">
                  <c:v>0.99999999696984787</c:v>
                </c:pt>
                <c:pt idx="92">
                  <c:v>0.99999999875334766</c:v>
                </c:pt>
                <c:pt idx="93">
                  <c:v>0.9999999995442248</c:v>
                </c:pt>
                <c:pt idx="94">
                  <c:v>0.99999999985723742</c:v>
                </c:pt>
                <c:pt idx="95">
                  <c:v>0.99999999996379751</c:v>
                </c:pt>
                <c:pt idx="96">
                  <c:v>0.99999999999324052</c:v>
                </c:pt>
                <c:pt idx="97">
                  <c:v>0.99999999999922218</c:v>
                </c:pt>
                <c:pt idx="98">
                  <c:v>0.99999999999996303</c:v>
                </c:pt>
                <c:pt idx="99">
                  <c:v>0.99999999999999989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C6B-554B-9029-85707AD9A375}"/>
            </c:ext>
          </c:extLst>
        </c:ser>
        <c:ser>
          <c:idx val="15"/>
          <c:order val="15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CDF!$T$3:$T$103</c:f>
              <c:numCache>
                <c:formatCode>General</c:formatCode>
                <c:ptCount val="101"/>
                <c:pt idx="0">
                  <c:v>0</c:v>
                </c:pt>
                <c:pt idx="1">
                  <c:v>0.30700785029418759</c:v>
                </c:pt>
                <c:pt idx="2">
                  <c:v>0.42435089402967552</c:v>
                </c:pt>
                <c:pt idx="3">
                  <c:v>0.50811550314733889</c:v>
                </c:pt>
                <c:pt idx="4">
                  <c:v>0.57379363477913603</c:v>
                </c:pt>
                <c:pt idx="5">
                  <c:v>0.6275782719331523</c:v>
                </c:pt>
                <c:pt idx="6">
                  <c:v>0.67274402524220456</c:v>
                </c:pt>
                <c:pt idx="7">
                  <c:v>0.7112945930957667</c:v>
                </c:pt>
                <c:pt idx="8">
                  <c:v>0.74457306432832782</c:v>
                </c:pt>
                <c:pt idx="9">
                  <c:v>0.7735377384488713</c:v>
                </c:pt>
                <c:pt idx="10">
                  <c:v>0.79890406599623498</c:v>
                </c:pt>
                <c:pt idx="11">
                  <c:v>0.82122478235321938</c:v>
                </c:pt>
                <c:pt idx="12">
                  <c:v>0.84093842159960674</c:v>
                </c:pt>
                <c:pt idx="13">
                  <c:v>0.85840034109758756</c:v>
                </c:pt>
                <c:pt idx="14">
                  <c:v>0.87390345866192909</c:v>
                </c:pt>
                <c:pt idx="15">
                  <c:v>0.88769262883041611</c:v>
                </c:pt>
                <c:pt idx="16">
                  <c:v>0.89997491989244804</c:v>
                </c:pt>
                <c:pt idx="17">
                  <c:v>0.91092715530743495</c:v>
                </c:pt>
                <c:pt idx="18">
                  <c:v>0.92070157412141918</c:v>
                </c:pt>
                <c:pt idx="19">
                  <c:v>0.92943016405785639</c:v>
                </c:pt>
                <c:pt idx="20">
                  <c:v>0.93722803648539654</c:v>
                </c:pt>
                <c:pt idx="21">
                  <c:v>0.94419609576035168</c:v>
                </c:pt>
                <c:pt idx="22">
                  <c:v>0.95042317953469735</c:v>
                </c:pt>
                <c:pt idx="23">
                  <c:v>0.95598779602198336</c:v>
                </c:pt>
                <c:pt idx="24">
                  <c:v>0.96095954973759323</c:v>
                </c:pt>
                <c:pt idx="25">
                  <c:v>0.9654003232717514</c:v>
                </c:pt>
                <c:pt idx="26">
                  <c:v>0.96936526570555503</c:v>
                </c:pt>
                <c:pt idx="27">
                  <c:v>0.97290362609553982</c:v>
                </c:pt>
                <c:pt idx="28">
                  <c:v>0.97605946156172652</c:v>
                </c:pt>
                <c:pt idx="29">
                  <c:v>0.97887224293874031</c:v>
                </c:pt>
                <c:pt idx="30">
                  <c:v>0.9813773760255331</c:v>
                </c:pt>
                <c:pt idx="31">
                  <c:v>0.98360665273911252</c:v>
                </c:pt>
                <c:pt idx="32">
                  <c:v>0.98558864362168375</c:v>
                </c:pt>
                <c:pt idx="33">
                  <c:v>0.98734904094211806</c:v>
                </c:pt>
                <c:pt idx="34">
                  <c:v>0.98891095990900468</c:v>
                </c:pt>
                <c:pt idx="35">
                  <c:v>0.99029520415563255</c:v>
                </c:pt>
                <c:pt idx="36">
                  <c:v>0.99152050058035202</c:v>
                </c:pt>
                <c:pt idx="37">
                  <c:v>0.99260370776458307</c:v>
                </c:pt>
                <c:pt idx="38">
                  <c:v>0.99356000149711754</c:v>
                </c:pt>
                <c:pt idx="39">
                  <c:v>0.99440304037091032</c:v>
                </c:pt>
                <c:pt idx="40">
                  <c:v>0.99514511395954974</c:v>
                </c:pt>
                <c:pt idx="41">
                  <c:v>0.99579727570374243</c:v>
                </c:pt>
                <c:pt idx="42">
                  <c:v>0.99636946232696366</c:v>
                </c:pt>
                <c:pt idx="43">
                  <c:v>0.99687060134105687</c:v>
                </c:pt>
                <c:pt idx="44">
                  <c:v>0.99730870798694504</c:v>
                </c:pt>
                <c:pt idx="45">
                  <c:v>0.99769097277476626</c:v>
                </c:pt>
                <c:pt idx="46">
                  <c:v>0.99802384063534921</c:v>
                </c:pt>
                <c:pt idx="47">
                  <c:v>0.99831308256593987</c:v>
                </c:pt>
                <c:pt idx="48">
                  <c:v>0.99856386054342106</c:v>
                </c:pt>
                <c:pt idx="49">
                  <c:v>0.99878078638462409</c:v>
                </c:pt>
                <c:pt idx="50">
                  <c:v>0.99896797515309133</c:v>
                </c:pt>
                <c:pt idx="51">
                  <c:v>0.99912909364259062</c:v>
                </c:pt>
                <c:pt idx="52">
                  <c:v>0.99926740440805584</c:v>
                </c:pt>
                <c:pt idx="53">
                  <c:v>0.99938580576294633</c:v>
                </c:pt>
                <c:pt idx="54">
                  <c:v>0.99948686811706977</c:v>
                </c:pt>
                <c:pt idx="55">
                  <c:v>0.99957286698970726</c:v>
                </c:pt>
                <c:pt idx="56">
                  <c:v>0.9996458129985365</c:v>
                </c:pt>
                <c:pt idx="57">
                  <c:v>0.99970747909471991</c:v>
                </c:pt>
                <c:pt idx="58">
                  <c:v>0.99975942528796746</c:v>
                </c:pt>
                <c:pt idx="59">
                  <c:v>0.9998030210819342</c:v>
                </c:pt>
                <c:pt idx="60">
                  <c:v>0.99983946581954042</c:v>
                </c:pt>
                <c:pt idx="61">
                  <c:v>0.99986980711934725</c:v>
                </c:pt>
                <c:pt idx="62">
                  <c:v>0.99989495756768199</c:v>
                </c:pt>
                <c:pt idx="63">
                  <c:v>0.99991570981652955</c:v>
                </c:pt>
                <c:pt idx="64">
                  <c:v>0.99993275022406414</c:v>
                </c:pt>
                <c:pt idx="65">
                  <c:v>0.99994667116289304</c:v>
                </c:pt>
                <c:pt idx="66">
                  <c:v>0.99995798211047715</c:v>
                </c:pt>
                <c:pt idx="67">
                  <c:v>0.99996711962660945</c:v>
                </c:pt>
                <c:pt idx="68">
                  <c:v>0.99997445631418458</c:v>
                </c:pt>
                <c:pt idx="69">
                  <c:v>0.99998030885164368</c:v>
                </c:pt>
                <c:pt idx="70">
                  <c:v>0.99998494517835856</c:v>
                </c:pt>
                <c:pt idx="71">
                  <c:v>0.9999885909077344</c:v>
                </c:pt>
                <c:pt idx="72">
                  <c:v>0.9999914350368958</c:v>
                </c:pt>
                <c:pt idx="73">
                  <c:v>0.9999936350164188</c:v>
                </c:pt>
                <c:pt idx="74">
                  <c:v>0.99999532123861323</c:v>
                </c:pt>
                <c:pt idx="75">
                  <c:v>0.99999660099832377</c:v>
                </c:pt>
                <c:pt idx="76">
                  <c:v>0.99999756197603218</c:v>
                </c:pt>
                <c:pt idx="77">
                  <c:v>0.9999982752891905</c:v>
                </c:pt>
                <c:pt idx="78">
                  <c:v>0.99999879815416814</c:v>
                </c:pt>
                <c:pt idx="79">
                  <c:v>0.99999917619789391</c:v>
                </c:pt>
                <c:pt idx="80">
                  <c:v>0.99999944545523567</c:v>
                </c:pt>
                <c:pt idx="81">
                  <c:v>0.99999963408532411</c:v>
                </c:pt>
                <c:pt idx="82">
                  <c:v>0.99999976383739841</c:v>
                </c:pt>
                <c:pt idx="83">
                  <c:v>0.99999985129429259</c:v>
                </c:pt>
                <c:pt idx="84">
                  <c:v>0.99999990891940005</c:v>
                </c:pt>
                <c:pt idx="85">
                  <c:v>0.99999994593080632</c:v>
                </c:pt>
                <c:pt idx="86">
                  <c:v>0.99999996902427823</c:v>
                </c:pt>
                <c:pt idx="87">
                  <c:v>0.99999998296491399</c:v>
                </c:pt>
                <c:pt idx="88">
                  <c:v>0.99999999106549697</c:v>
                </c:pt>
                <c:pt idx="89">
                  <c:v>0.99999999556792696</c:v>
                </c:pt>
                <c:pt idx="90">
                  <c:v>0.99999999794253691</c:v>
                </c:pt>
                <c:pt idx="91">
                  <c:v>0.99999999911862658</c:v>
                </c:pt>
                <c:pt idx="92">
                  <c:v>0.99999999965813979</c:v>
                </c:pt>
                <c:pt idx="93">
                  <c:v>0.99999999988309263</c:v>
                </c:pt>
                <c:pt idx="94">
                  <c:v>0.99999999996609867</c:v>
                </c:pt>
                <c:pt idx="95">
                  <c:v>0.9999999999921525</c:v>
                </c:pt>
                <c:pt idx="96">
                  <c:v>0.99999999999868938</c:v>
                </c:pt>
                <c:pt idx="97">
                  <c:v>0.99999999999986944</c:v>
                </c:pt>
                <c:pt idx="98">
                  <c:v>0.999999999999995</c:v>
                </c:pt>
                <c:pt idx="99">
                  <c:v>0.99999999999999989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C6B-554B-9029-85707AD9A375}"/>
            </c:ext>
          </c:extLst>
        </c:ser>
        <c:ser>
          <c:idx val="16"/>
          <c:order val="16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CDF!$U$3:$U$103</c:f>
              <c:numCache>
                <c:formatCode>General</c:formatCode>
                <c:ptCount val="101"/>
                <c:pt idx="0">
                  <c:v>0</c:v>
                </c:pt>
                <c:pt idx="1">
                  <c:v>0.31622805574742618</c:v>
                </c:pt>
                <c:pt idx="2">
                  <c:v>0.43640301829586137</c:v>
                </c:pt>
                <c:pt idx="3">
                  <c:v>0.52174763270240709</c:v>
                </c:pt>
                <c:pt idx="4">
                  <c:v>0.58831898661840032</c:v>
                </c:pt>
                <c:pt idx="5">
                  <c:v>0.64255120145252498</c:v>
                </c:pt>
                <c:pt idx="6">
                  <c:v>0.68785339021100689</c:v>
                </c:pt>
                <c:pt idx="7">
                  <c:v>0.72631508062654238</c:v>
                </c:pt>
                <c:pt idx="8">
                  <c:v>0.75933868458187048</c:v>
                </c:pt>
                <c:pt idx="9">
                  <c:v>0.78792566790324658</c:v>
                </c:pt>
                <c:pt idx="10">
                  <c:v>0.81282399867891719</c:v>
                </c:pt>
                <c:pt idx="11">
                  <c:v>0.83461150019891228</c:v>
                </c:pt>
                <c:pt idx="12">
                  <c:v>0.85374638410927384</c:v>
                </c:pt>
                <c:pt idx="13">
                  <c:v>0.87059961379663098</c:v>
                </c:pt>
                <c:pt idx="14">
                  <c:v>0.88547656956298781</c:v>
                </c:pt>
                <c:pt idx="15">
                  <c:v>0.89863209200138661</c:v>
                </c:pt>
                <c:pt idx="16">
                  <c:v>0.91028125327884679</c:v>
                </c:pt>
                <c:pt idx="17">
                  <c:v>0.92060727412261434</c:v>
                </c:pt>
                <c:pt idx="18">
                  <c:v>0.92976747577045959</c:v>
                </c:pt>
                <c:pt idx="19">
                  <c:v>0.93789784349144345</c:v>
                </c:pt>
                <c:pt idx="20">
                  <c:v>0.94511658650691666</c:v>
                </c:pt>
                <c:pt idx="21">
                  <c:v>0.95152695773865503</c:v>
                </c:pt>
                <c:pt idx="22">
                  <c:v>0.95721951779670622</c:v>
                </c:pt>
                <c:pt idx="23">
                  <c:v>0.96227397491369815</c:v>
                </c:pt>
                <c:pt idx="24">
                  <c:v>0.96676069659514208</c:v>
                </c:pt>
                <c:pt idx="25">
                  <c:v>0.97074196376335065</c:v>
                </c:pt>
                <c:pt idx="26">
                  <c:v>0.9742730204796235</c:v>
                </c:pt>
                <c:pt idx="27">
                  <c:v>0.97740295959891688</c:v>
                </c:pt>
                <c:pt idx="28">
                  <c:v>0.98017547541483774</c:v>
                </c:pt>
                <c:pt idx="29">
                  <c:v>0.98262950747135025</c:v>
                </c:pt>
                <c:pt idx="30">
                  <c:v>0.98479979455965228</c:v>
                </c:pt>
                <c:pt idx="31">
                  <c:v>0.98671735400769767</c:v>
                </c:pt>
                <c:pt idx="32">
                  <c:v>0.98840989837242876</c:v>
                </c:pt>
                <c:pt idx="33">
                  <c:v>0.98990219932453449</c:v>
                </c:pt>
                <c:pt idx="34">
                  <c:v>0.99121640670273914</c:v>
                </c:pt>
                <c:pt idx="35">
                  <c:v>0.99237232928588215</c:v>
                </c:pt>
                <c:pt idx="36">
                  <c:v>0.99338768269584388</c:v>
                </c:pt>
                <c:pt idx="37">
                  <c:v>0.99427830893540015</c:v>
                </c:pt>
                <c:pt idx="38">
                  <c:v>0.99505837133204023</c:v>
                </c:pt>
                <c:pt idx="39">
                  <c:v>0.9957405280635574</c:v>
                </c:pt>
                <c:pt idx="40">
                  <c:v>0.99633608695475773</c:v>
                </c:pt>
                <c:pt idx="41">
                  <c:v>0.9968551438346579</c:v>
                </c:pt>
                <c:pt idx="42">
                  <c:v>0.99730670641274022</c:v>
                </c:pt>
                <c:pt idx="43">
                  <c:v>0.9976988053577297</c:v>
                </c:pt>
                <c:pt idx="44">
                  <c:v>0.99803859403238171</c:v>
                </c:pt>
                <c:pt idx="45">
                  <c:v>0.99833243814453243</c:v>
                </c:pt>
                <c:pt idx="46">
                  <c:v>0.99858599641152823</c:v>
                </c:pt>
                <c:pt idx="47">
                  <c:v>0.99880429319678954</c:v>
                </c:pt>
                <c:pt idx="48">
                  <c:v>0.99899178395939703</c:v>
                </c:pt>
                <c:pt idx="49">
                  <c:v>0.99915241425675216</c:v>
                </c:pt>
                <c:pt idx="50">
                  <c:v>0.99928967295375548</c:v>
                </c:pt>
                <c:pt idx="51">
                  <c:v>0.99940664021725278</c:v>
                </c:pt>
                <c:pt idx="52">
                  <c:v>0.99950603080985445</c:v>
                </c:pt>
                <c:pt idx="53">
                  <c:v>0.99959023314106776</c:v>
                </c:pt>
                <c:pt idx="54">
                  <c:v>0.99966134448472821</c:v>
                </c:pt>
                <c:pt idx="55">
                  <c:v>0.99972120272888265</c:v>
                </c:pt>
                <c:pt idx="56">
                  <c:v>0.9997714149867023</c:v>
                </c:pt>
                <c:pt idx="57">
                  <c:v>0.99981338336391534</c:v>
                </c:pt>
                <c:pt idx="58">
                  <c:v>0.99984832814903357</c:v>
                </c:pt>
                <c:pt idx="59">
                  <c:v>0.99987730866677704</c:v>
                </c:pt>
                <c:pt idx="60">
                  <c:v>0.99990124201211927</c:v>
                </c:pt>
                <c:pt idx="61">
                  <c:v>0.99992091986191334</c:v>
                </c:pt>
                <c:pt idx="62">
                  <c:v>0.99993702354277714</c:v>
                </c:pt>
                <c:pt idx="63">
                  <c:v>0.99995013751756612</c:v>
                </c:pt>
                <c:pt idx="64">
                  <c:v>0.99996076143806389</c:v>
                </c:pt>
                <c:pt idx="65">
                  <c:v>0.99996932089832125</c:v>
                </c:pt>
                <c:pt idx="66">
                  <c:v>0.99997617701115094</c:v>
                </c:pt>
                <c:pt idx="67">
                  <c:v>0.99998163491952763</c:v>
                </c:pt>
                <c:pt idx="68">
                  <c:v>0.99998595134487644</c:v>
                </c:pt>
                <c:pt idx="69">
                  <c:v>0.99998934126540018</c:v>
                </c:pt>
                <c:pt idx="70">
                  <c:v>0.99999198380952192</c:v>
                </c:pt>
                <c:pt idx="71">
                  <c:v>0.99999402744220767</c:v>
                </c:pt>
                <c:pt idx="72">
                  <c:v>0.9999955945152208</c:v>
                </c:pt>
                <c:pt idx="73">
                  <c:v>0.99999678524624502</c:v>
                </c:pt>
                <c:pt idx="74">
                  <c:v>0.99999768118620269</c:v>
                </c:pt>
                <c:pt idx="75">
                  <c:v>0.99999834822894995</c:v>
                </c:pt>
                <c:pt idx="76">
                  <c:v>0.99999883921280452</c:v>
                </c:pt>
                <c:pt idx="77">
                  <c:v>0.99999919615901289</c:v>
                </c:pt>
                <c:pt idx="78">
                  <c:v>0.99999945218825848</c:v>
                </c:pt>
                <c:pt idx="79">
                  <c:v>0.9999996331526172</c:v>
                </c:pt>
                <c:pt idx="80">
                  <c:v>0.99999975901696159</c:v>
                </c:pt>
                <c:pt idx="81">
                  <c:v>0.99999984502065531</c:v>
                </c:pt>
                <c:pt idx="82">
                  <c:v>0.99999990264747618</c:v>
                </c:pt>
                <c:pt idx="83">
                  <c:v>0.99999994042899876</c:v>
                </c:pt>
                <c:pt idx="84">
                  <c:v>0.99999996460418283</c:v>
                </c:pt>
                <c:pt idx="85">
                  <c:v>0.99999997965558718</c:v>
                </c:pt>
                <c:pt idx="86">
                  <c:v>0.99999998874050422</c:v>
                </c:pt>
                <c:pt idx="87">
                  <c:v>0.99999999403330775</c:v>
                </c:pt>
                <c:pt idx="88">
                  <c:v>0.99999999699348707</c:v>
                </c:pt>
                <c:pt idx="89">
                  <c:v>0.99999999857212574</c:v>
                </c:pt>
                <c:pt idx="90">
                  <c:v>0.99999999936801942</c:v>
                </c:pt>
                <c:pt idx="91">
                  <c:v>0.99999999974317455</c:v>
                </c:pt>
                <c:pt idx="92">
                  <c:v>0.9999999999060849</c:v>
                </c:pt>
                <c:pt idx="93">
                  <c:v>0.99999999996995881</c:v>
                </c:pt>
                <c:pt idx="94">
                  <c:v>0.99999999999193501</c:v>
                </c:pt>
                <c:pt idx="95">
                  <c:v>0.99999999999829592</c:v>
                </c:pt>
                <c:pt idx="96">
                  <c:v>0.99999999999974554</c:v>
                </c:pt>
                <c:pt idx="97">
                  <c:v>0.99999999999997802</c:v>
                </c:pt>
                <c:pt idx="98">
                  <c:v>0.99999999999999933</c:v>
                </c:pt>
                <c:pt idx="99">
                  <c:v>1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C6B-554B-9029-85707AD9A375}"/>
            </c:ext>
          </c:extLst>
        </c:ser>
        <c:ser>
          <c:idx val="17"/>
          <c:order val="17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CDF!$V$3:$V$103</c:f>
              <c:numCache>
                <c:formatCode>General</c:formatCode>
                <c:ptCount val="101"/>
                <c:pt idx="0">
                  <c:v>0</c:v>
                </c:pt>
                <c:pt idx="1">
                  <c:v>0.3251287673737886</c:v>
                </c:pt>
                <c:pt idx="2">
                  <c:v>0.44797863601129151</c:v>
                </c:pt>
                <c:pt idx="3">
                  <c:v>0.53477384407584705</c:v>
                </c:pt>
                <c:pt idx="4">
                  <c:v>0.60212702064803847</c:v>
                </c:pt>
                <c:pt idx="5">
                  <c:v>0.65671041678888986</c:v>
                </c:pt>
                <c:pt idx="6">
                  <c:v>0.70206626025816687</c:v>
                </c:pt>
                <c:pt idx="7">
                  <c:v>0.74036902413450156</c:v>
                </c:pt>
                <c:pt idx="8">
                  <c:v>0.77307971728038261</c:v>
                </c:pt>
                <c:pt idx="9">
                  <c:v>0.80124228265544628</c:v>
                </c:pt>
                <c:pt idx="10">
                  <c:v>0.82563651160112961</c:v>
                </c:pt>
                <c:pt idx="11">
                  <c:v>0.84686460471781833</c:v>
                </c:pt>
                <c:pt idx="12">
                  <c:v>0.86540372559607404</c:v>
                </c:pt>
                <c:pt idx="13">
                  <c:v>0.88163970911060541</c:v>
                </c:pt>
                <c:pt idx="14">
                  <c:v>0.89588966219592303</c:v>
                </c:pt>
                <c:pt idx="15">
                  <c:v>0.90841768191066374</c:v>
                </c:pt>
                <c:pt idx="16">
                  <c:v>0.91944612789149083</c:v>
                </c:pt>
                <c:pt idx="17">
                  <c:v>0.92916392090295563</c:v>
                </c:pt>
                <c:pt idx="18">
                  <c:v>0.93773279133481258</c:v>
                </c:pt>
                <c:pt idx="19">
                  <c:v>0.94529207721389807</c:v>
                </c:pt>
                <c:pt idx="20">
                  <c:v>0.95196247225905306</c:v>
                </c:pt>
                <c:pt idx="21">
                  <c:v>0.95784899842313254</c:v>
                </c:pt>
                <c:pt idx="22">
                  <c:v>0.96304339524764215</c:v>
                </c:pt>
                <c:pt idx="23">
                  <c:v>0.96762606353931457</c:v>
                </c:pt>
                <c:pt idx="24">
                  <c:v>0.97166766347344347</c:v>
                </c:pt>
                <c:pt idx="25">
                  <c:v>0.97523044119589031</c:v>
                </c:pt>
                <c:pt idx="26">
                  <c:v>0.97836933955048933</c:v>
                </c:pt>
                <c:pt idx="27">
                  <c:v>0.98113293527541201</c:v>
                </c:pt>
                <c:pt idx="28">
                  <c:v>0.98356423530323411</c:v>
                </c:pt>
                <c:pt idx="29">
                  <c:v>0.98570135760584654</c:v>
                </c:pt>
                <c:pt idx="30">
                  <c:v>0.9875781166280766</c:v>
                </c:pt>
                <c:pt idx="31">
                  <c:v>0.98922452925712723</c:v>
                </c:pt>
                <c:pt idx="32">
                  <c:v>0.99066725413168444</c:v>
                </c:pt>
                <c:pt idx="33">
                  <c:v>0.99192997465860056</c:v>
                </c:pt>
                <c:pt idx="34">
                  <c:v>0.99303373419952423</c:v>
                </c:pt>
                <c:pt idx="35">
                  <c:v>0.99399723038614618</c:v>
                </c:pt>
                <c:pt idx="36">
                  <c:v>0.99483707432632318</c:v>
                </c:pt>
                <c:pt idx="37">
                  <c:v>0.99556801950406992</c:v>
                </c:pt>
                <c:pt idx="38">
                  <c:v>0.99620316440163525</c:v>
                </c:pt>
                <c:pt idx="39">
                  <c:v>0.99675413224181009</c:v>
                </c:pt>
                <c:pt idx="40">
                  <c:v>0.99723123073286257</c:v>
                </c:pt>
                <c:pt idx="41">
                  <c:v>0.9976435942737234</c:v>
                </c:pt>
                <c:pt idx="42">
                  <c:v>0.99799931072512049</c:v>
                </c:pt>
                <c:pt idx="43">
                  <c:v>0.99830553455918314</c:v>
                </c:pt>
                <c:pt idx="44">
                  <c:v>0.9985685879544679</c:v>
                </c:pt>
                <c:pt idx="45">
                  <c:v>0.99879405119664944</c:v>
                </c:pt>
                <c:pt idx="46">
                  <c:v>0.99898684357024758</c:v>
                </c:pt>
                <c:pt idx="47">
                  <c:v>0.99915129577815254</c:v>
                </c:pt>
                <c:pt idx="48">
                  <c:v>0.99929121479885474</c:v>
                </c:pt>
                <c:pt idx="49">
                  <c:v>0.99940994198251643</c:v>
                </c:pt>
                <c:pt idx="50">
                  <c:v>0.99951040509342648</c:v>
                </c:pt>
                <c:pt idx="51">
                  <c:v>0.99959516492545319</c:v>
                </c:pt>
                <c:pt idx="52">
                  <c:v>0.99966645704695367</c:v>
                </c:pt>
                <c:pt idx="53">
                  <c:v>0.99972622917049037</c:v>
                </c:pt>
                <c:pt idx="54">
                  <c:v>0.99977617458933565</c:v>
                </c:pt>
                <c:pt idx="55">
                  <c:v>0.99981776207596473</c:v>
                </c:pt>
                <c:pt idx="56">
                  <c:v>0.99985226259659488</c:v>
                </c:pt>
                <c:pt idx="57">
                  <c:v>0.99988077315954627</c:v>
                </c:pt>
                <c:pt idx="58">
                  <c:v>0.99990423808310203</c:v>
                </c:pt>
                <c:pt idx="59">
                  <c:v>0.99992346794006381</c:v>
                </c:pt>
                <c:pt idx="60">
                  <c:v>0.99993915641087194</c:v>
                </c:pt>
                <c:pt idx="61">
                  <c:v>0.99995189525456774</c:v>
                </c:pt>
                <c:pt idx="62">
                  <c:v>0.99996218758667776</c:v>
                </c:pt>
                <c:pt idx="63">
                  <c:v>0.99997045963499787</c:v>
                </c:pt>
                <c:pt idx="64">
                  <c:v>0.99997707112800571</c:v>
                </c:pt>
                <c:pt idx="65">
                  <c:v>0.99998232445598911</c:v>
                </c:pt>
                <c:pt idx="66">
                  <c:v>0.99998647273179764</c:v>
                </c:pt>
                <c:pt idx="67">
                  <c:v>0.9999897268661837</c:v>
                </c:pt>
                <c:pt idx="68">
                  <c:v>0.99999226176193179</c:v>
                </c:pt>
                <c:pt idx="69">
                  <c:v>0.99999422172116847</c:v>
                </c:pt>
                <c:pt idx="70">
                  <c:v>0.99999572515138202</c:v>
                </c:pt>
                <c:pt idx="71">
                  <c:v>0.9999968686475923</c:v>
                </c:pt>
                <c:pt idx="72">
                  <c:v>0.99999773052076146</c:v>
                </c:pt>
                <c:pt idx="73">
                  <c:v>0.99999837383583945</c:v>
                </c:pt>
                <c:pt idx="74">
                  <c:v>0.99999884901671365</c:v>
                </c:pt>
                <c:pt idx="75">
                  <c:v>0.9999991960697594</c:v>
                </c:pt>
                <c:pt idx="76">
                  <c:v>0.99999944647257955</c:v>
                </c:pt>
                <c:pt idx="77">
                  <c:v>0.99999962476985726</c:v>
                </c:pt>
                <c:pt idx="78">
                  <c:v>0.99999974991398322</c:v>
                </c:pt>
                <c:pt idx="79">
                  <c:v>0.9999998363842123</c:v>
                </c:pt>
                <c:pt idx="80">
                  <c:v>0.99999989511453058</c:v>
                </c:pt>
                <c:pt idx="81">
                  <c:v>0.9999999342571545</c:v>
                </c:pt>
                <c:pt idx="82">
                  <c:v>0.99999995980558942</c:v>
                </c:pt>
                <c:pt idx="83">
                  <c:v>0.99999997609844449</c:v>
                </c:pt>
                <c:pt idx="84">
                  <c:v>0.99999998622271546</c:v>
                </c:pt>
                <c:pt idx="85">
                  <c:v>0.99999999233296144</c:v>
                </c:pt>
                <c:pt idx="86">
                  <c:v>0.99999999590074218</c:v>
                </c:pt>
                <c:pt idx="87">
                  <c:v>0.99999999790678773</c:v>
                </c:pt>
                <c:pt idx="88">
                  <c:v>0.9999999989866778</c:v>
                </c:pt>
                <c:pt idx="89">
                  <c:v>0.99999999953924901</c:v>
                </c:pt>
                <c:pt idx="90">
                  <c:v>0.99999999980556686</c:v>
                </c:pt>
                <c:pt idx="91">
                  <c:v>0.99999999992504307</c:v>
                </c:pt>
                <c:pt idx="92">
                  <c:v>0.99999999997415834</c:v>
                </c:pt>
                <c:pt idx="93">
                  <c:v>0.99999999999226785</c:v>
                </c:pt>
                <c:pt idx="94">
                  <c:v>0.9999999999980782</c:v>
                </c:pt>
                <c:pt idx="95">
                  <c:v>0.99999999999962919</c:v>
                </c:pt>
                <c:pt idx="96">
                  <c:v>0.99999999999995048</c:v>
                </c:pt>
                <c:pt idx="97">
                  <c:v>0.99999999999999623</c:v>
                </c:pt>
                <c:pt idx="98">
                  <c:v>1</c:v>
                </c:pt>
                <c:pt idx="99">
                  <c:v>0.99999999999999989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C6B-554B-9029-85707AD9A375}"/>
            </c:ext>
          </c:extLst>
        </c:ser>
        <c:ser>
          <c:idx val="18"/>
          <c:order val="18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CDF!$W$3:$W$103</c:f>
              <c:numCache>
                <c:formatCode>General</c:formatCode>
                <c:ptCount val="101"/>
                <c:pt idx="0">
                  <c:v>0</c:v>
                </c:pt>
                <c:pt idx="1">
                  <c:v>0.33373586230134161</c:v>
                </c:pt>
                <c:pt idx="2">
                  <c:v>0.45911574245503683</c:v>
                </c:pt>
                <c:pt idx="3">
                  <c:v>0.54724251163250481</c:v>
                </c:pt>
                <c:pt idx="4">
                  <c:v>0.61527576956854768</c:v>
                </c:pt>
                <c:pt idx="5">
                  <c:v>0.67012319907887485</c:v>
                </c:pt>
                <c:pt idx="6">
                  <c:v>0.71545884879696131</c:v>
                </c:pt>
                <c:pt idx="7">
                  <c:v>0.75354125790520676</c:v>
                </c:pt>
                <c:pt idx="8">
                  <c:v>0.78588927060475444</c:v>
                </c:pt>
                <c:pt idx="9">
                  <c:v>0.81358856454152029</c:v>
                </c:pt>
                <c:pt idx="10">
                  <c:v>0.837450000970273</c:v>
                </c:pt>
                <c:pt idx="11">
                  <c:v>0.85809938911979255</c:v>
                </c:pt>
                <c:pt idx="12">
                  <c:v>0.87603206572141668</c:v>
                </c:pt>
                <c:pt idx="13">
                  <c:v>0.89164795662228702</c:v>
                </c:pt>
                <c:pt idx="14">
                  <c:v>0.90527512202551974</c:v>
                </c:pt>
                <c:pt idx="15">
                  <c:v>0.91718615741549003</c:v>
                </c:pt>
                <c:pt idx="16">
                  <c:v>0.92760997422774505</c:v>
                </c:pt>
                <c:pt idx="17">
                  <c:v>0.93674048576843771</c:v>
                </c:pt>
                <c:pt idx="18">
                  <c:v>0.9447431568610074</c:v>
                </c:pt>
                <c:pt idx="19">
                  <c:v>0.95176003984689628</c:v>
                </c:pt>
                <c:pt idx="20">
                  <c:v>0.95791371328949837</c:v>
                </c:pt>
                <c:pt idx="21">
                  <c:v>0.9633104089680038</c:v>
                </c:pt>
                <c:pt idx="22">
                  <c:v>0.9680425275194473</c:v>
                </c:pt>
                <c:pt idx="23">
                  <c:v>0.97219068615102211</c:v>
                </c:pt>
                <c:pt idx="24">
                  <c:v>0.97582540296200837</c:v>
                </c:pt>
                <c:pt idx="25">
                  <c:v>0.97900849532983536</c:v>
                </c:pt>
                <c:pt idx="26">
                  <c:v>0.98179425060705094</c:v>
                </c:pt>
                <c:pt idx="27">
                  <c:v>0.98423041353058682</c:v>
                </c:pt>
                <c:pt idx="28">
                  <c:v>0.98635902461489644</c:v>
                </c:pt>
                <c:pt idx="29">
                  <c:v>0.98821713628715691</c:v>
                </c:pt>
                <c:pt idx="30">
                  <c:v>0.98983742787930939</c:v>
                </c:pt>
                <c:pt idx="31">
                  <c:v>0.9912487363031478</c:v>
                </c:pt>
                <c:pt idx="32">
                  <c:v>0.99247651594024067</c:v>
                </c:pt>
                <c:pt idx="33">
                  <c:v>0.99354323872209993</c:v>
                </c:pt>
                <c:pt idx="34">
                  <c:v>0.99446874337357816</c:v>
                </c:pt>
                <c:pt idx="35">
                  <c:v>0.9952705412100884</c:v>
                </c:pt>
                <c:pt idx="36">
                  <c:v>0.99596408461837305</c:v>
                </c:pt>
                <c:pt idx="37">
                  <c:v>0.99656300333803927</c:v>
                </c:pt>
                <c:pt idx="38">
                  <c:v>0.99707931284198914</c:v>
                </c:pt>
                <c:pt idx="39">
                  <c:v>0.9975235984466776</c:v>
                </c:pt>
                <c:pt idx="40">
                  <c:v>0.99790517823603753</c:v>
                </c:pt>
                <c:pt idx="41">
                  <c:v>0.99823224743152716</c:v>
                </c:pt>
                <c:pt idx="42">
                  <c:v>0.99851200646611904</c:v>
                </c:pt>
                <c:pt idx="43">
                  <c:v>0.99875077470735418</c:v>
                </c:pt>
                <c:pt idx="44">
                  <c:v>0.99895409151218595</c:v>
                </c:pt>
                <c:pt idx="45">
                  <c:v>0.99912680607503312</c:v>
                </c:pt>
                <c:pt idx="46">
                  <c:v>0.99927315734289002</c:v>
                </c:pt>
                <c:pt idx="47">
                  <c:v>0.99939684511162286</c:v>
                </c:pt>
                <c:pt idx="48">
                  <c:v>0.99950109328099668</c:v>
                </c:pt>
                <c:pt idx="49">
                  <c:v>0.99958870612863626</c:v>
                </c:pt>
                <c:pt idx="50">
                  <c:v>0.99966211836196894</c:v>
                </c:pt>
                <c:pt idx="51">
                  <c:v>0.99972343961959664</c:v>
                </c:pt>
                <c:pt idx="52">
                  <c:v>0.99977449401744523</c:v>
                </c:pt>
                <c:pt idx="53">
                  <c:v>0.99981685526868924</c:v>
                </c:pt>
                <c:pt idx="54">
                  <c:v>0.99985187784838425</c:v>
                </c:pt>
                <c:pt idx="55">
                  <c:v>0.99988072462280231</c:v>
                </c:pt>
                <c:pt idx="56">
                  <c:v>0.99990439131860509</c:v>
                </c:pt>
                <c:pt idx="57">
                  <c:v>0.99992372816740283</c:v>
                </c:pt>
                <c:pt idx="58">
                  <c:v>0.99993945902618853</c:v>
                </c:pt>
                <c:pt idx="59">
                  <c:v>0.9999521982430335</c:v>
                </c:pt>
                <c:pt idx="60">
                  <c:v>0.99996246550975798</c:v>
                </c:pt>
                <c:pt idx="61">
                  <c:v>0.99997069891860835</c:v>
                </c:pt>
                <c:pt idx="62">
                  <c:v>0.99997726641792728</c:v>
                </c:pt>
                <c:pt idx="63">
                  <c:v>0.99998247584206168</c:v>
                </c:pt>
                <c:pt idx="64">
                  <c:v>0.99998658367304261</c:v>
                </c:pt>
                <c:pt idx="65">
                  <c:v>0.99998980267566351</c:v>
                </c:pt>
                <c:pt idx="66">
                  <c:v>0.99999230853326904</c:v>
                </c:pt>
                <c:pt idx="67">
                  <c:v>0.99999424559866079</c:v>
                </c:pt>
                <c:pt idx="68">
                  <c:v>0.99999573186289226</c:v>
                </c:pt>
                <c:pt idx="69">
                  <c:v>0.99999686323421</c:v>
                </c:pt>
                <c:pt idx="70">
                  <c:v>0.99999771720989594</c:v>
                </c:pt>
                <c:pt idx="71">
                  <c:v>0.9999983560151644</c:v>
                </c:pt>
                <c:pt idx="72">
                  <c:v>0.99999882927548756</c:v>
                </c:pt>
                <c:pt idx="73">
                  <c:v>0.9999991762816709</c:v>
                </c:pt>
                <c:pt idx="74">
                  <c:v>0.99999942790061191</c:v>
                </c:pt>
                <c:pt idx="75">
                  <c:v>0.99999960817889155</c:v>
                </c:pt>
                <c:pt idx="76">
                  <c:v>0.99999973568110223</c:v>
                </c:pt>
                <c:pt idx="77">
                  <c:v>0.99999982460007519</c:v>
                </c:pt>
                <c:pt idx="78">
                  <c:v>0.9999998856718606</c:v>
                </c:pt>
                <c:pt idx="79">
                  <c:v>0.99999992692443884</c:v>
                </c:pt>
                <c:pt idx="80">
                  <c:v>0.99999995428561972</c:v>
                </c:pt>
                <c:pt idx="81">
                  <c:v>0.99999997207242031</c:v>
                </c:pt>
                <c:pt idx="82">
                  <c:v>0.99999998338135243</c:v>
                </c:pt>
                <c:pt idx="83">
                  <c:v>0.99999999039648069</c:v>
                </c:pt>
                <c:pt idx="84">
                  <c:v>0.99999999462980949</c:v>
                </c:pt>
                <c:pt idx="85">
                  <c:v>0.99999999710648402</c:v>
                </c:pt>
                <c:pt idx="86">
                  <c:v>0.99999999850545618</c:v>
                </c:pt>
                <c:pt idx="87">
                  <c:v>0.9999999992646208</c:v>
                </c:pt>
                <c:pt idx="88">
                  <c:v>0.99999999965797959</c:v>
                </c:pt>
                <c:pt idx="89">
                  <c:v>0.99999999985111065</c:v>
                </c:pt>
                <c:pt idx="90">
                  <c:v>0.99999999994009559</c:v>
                </c:pt>
                <c:pt idx="91">
                  <c:v>0.99999999997809164</c:v>
                </c:pt>
                <c:pt idx="92">
                  <c:v>0.99999999999287925</c:v>
                </c:pt>
                <c:pt idx="93">
                  <c:v>0.99999999999800715</c:v>
                </c:pt>
                <c:pt idx="94">
                  <c:v>0.99999999999954148</c:v>
                </c:pt>
                <c:pt idx="95">
                  <c:v>0.9999999999999194</c:v>
                </c:pt>
                <c:pt idx="96">
                  <c:v>0.99999999999999045</c:v>
                </c:pt>
                <c:pt idx="97">
                  <c:v>0.99999999999999933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C6B-554B-9029-85707AD9A375}"/>
            </c:ext>
          </c:extLst>
        </c:ser>
        <c:ser>
          <c:idx val="19"/>
          <c:order val="19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CDF!$X$3:$X$103</c:f>
              <c:numCache>
                <c:formatCode>General</c:formatCode>
                <c:ptCount val="101"/>
                <c:pt idx="0">
                  <c:v>0</c:v>
                </c:pt>
                <c:pt idx="1">
                  <c:v>0.34207182484321552</c:v>
                </c:pt>
                <c:pt idx="2">
                  <c:v>0.46984742386760947</c:v>
                </c:pt>
                <c:pt idx="3">
                  <c:v>0.55919584640424169</c:v>
                </c:pt>
                <c:pt idx="4">
                  <c:v>0.62781595716917671</c:v>
                </c:pt>
                <c:pt idx="5">
                  <c:v>0.6828484245344546</c:v>
                </c:pt>
                <c:pt idx="6">
                  <c:v>0.72809788890011573</c:v>
                </c:pt>
                <c:pt idx="7">
                  <c:v>0.76590606606352374</c:v>
                </c:pt>
                <c:pt idx="8">
                  <c:v>0.79784883128983441</c:v>
                </c:pt>
                <c:pt idx="9">
                  <c:v>0.8250527992596528</c:v>
                </c:pt>
                <c:pt idx="10">
                  <c:v>0.84835909036529011</c:v>
                </c:pt>
                <c:pt idx="11">
                  <c:v>0.86841629984983981</c:v>
                </c:pt>
                <c:pt idx="12">
                  <c:v>0.88573711158424906</c:v>
                </c:pt>
                <c:pt idx="13">
                  <c:v>0.90073472316130188</c:v>
                </c:pt>
                <c:pt idx="14">
                  <c:v>0.91374734528853352</c:v>
                </c:pt>
                <c:pt idx="15">
                  <c:v>0.92505529396675135</c:v>
                </c:pt>
                <c:pt idx="16">
                  <c:v>0.9348932862373982</c:v>
                </c:pt>
                <c:pt idx="17">
                  <c:v>0.9434595188225553</c:v>
                </c:pt>
                <c:pt idx="18">
                  <c:v>0.95092252288785195</c:v>
                </c:pt>
                <c:pt idx="19">
                  <c:v>0.95742644077826988</c:v>
                </c:pt>
                <c:pt idx="20">
                  <c:v>0.96309515706581539</c:v>
                </c:pt>
                <c:pt idx="21">
                  <c:v>0.96803558079875196</c:v>
                </c:pt>
                <c:pt idx="22">
                  <c:v>0.97234028748951129</c:v>
                </c:pt>
                <c:pt idx="23">
                  <c:v>0.97608967030608462</c:v>
                </c:pt>
                <c:pt idx="24">
                  <c:v>0.9793537095549536</c:v>
                </c:pt>
                <c:pt idx="25">
                  <c:v>0.98219344139215536</c:v>
                </c:pt>
                <c:pt idx="26">
                  <c:v>0.98466218671544903</c:v>
                </c:pt>
                <c:pt idx="27">
                  <c:v>0.98680658677109057</c:v>
                </c:pt>
                <c:pt idx="28">
                  <c:v>0.9886674814474592</c:v>
                </c:pt>
                <c:pt idx="29">
                  <c:v>0.99028065838540025</c:v>
                </c:pt>
                <c:pt idx="30">
                  <c:v>0.99167749513753589</c:v>
                </c:pt>
                <c:pt idx="31">
                  <c:v>0.99288551212136689</c:v>
                </c:pt>
                <c:pt idx="32">
                  <c:v>0.99392885065921832</c:v>
                </c:pt>
                <c:pt idx="33">
                  <c:v>0.99482868771586341</c:v>
                </c:pt>
                <c:pt idx="34">
                  <c:v>0.99560359684061461</c:v>
                </c:pt>
                <c:pt idx="35">
                  <c:v>0.99626986315543375</c:v>
                </c:pt>
                <c:pt idx="36">
                  <c:v>0.99684175890166582</c:v>
                </c:pt>
                <c:pt idx="37">
                  <c:v>0.99733178498906472</c:v>
                </c:pt>
                <c:pt idx="38">
                  <c:v>0.99775088312461402</c:v>
                </c:pt>
                <c:pt idx="39">
                  <c:v>0.99810862239187859</c:v>
                </c:pt>
                <c:pt idx="40">
                  <c:v>0.99841336357107324</c:v>
                </c:pt>
                <c:pt idx="41">
                  <c:v>0.99867240401021806</c:v>
                </c:pt>
                <c:pt idx="42">
                  <c:v>0.99889210545877749</c:v>
                </c:pt>
                <c:pt idx="43">
                  <c:v>0.99907800694160787</c:v>
                </c:pt>
                <c:pt idx="44">
                  <c:v>0.99923492447062434</c:v>
                </c:pt>
                <c:pt idx="45">
                  <c:v>0.99936703915468317</c:v>
                </c:pt>
                <c:pt idx="46">
                  <c:v>0.99947797506704572</c:v>
                </c:pt>
                <c:pt idx="47">
                  <c:v>0.99957086805826578</c:v>
                </c:pt>
                <c:pt idx="48">
                  <c:v>0.99964842655541197</c:v>
                </c:pt>
                <c:pt idx="49">
                  <c:v>0.9997129852621679</c:v>
                </c:pt>
                <c:pt idx="50">
                  <c:v>0.99976655256525149</c:v>
                </c:pt>
                <c:pt idx="51">
                  <c:v>0.99981085235802247</c:v>
                </c:pt>
                <c:pt idx="52">
                  <c:v>0.99984736090992066</c:v>
                </c:pt>
                <c:pt idx="53">
                  <c:v>0.99987733933861689</c:v>
                </c:pt>
                <c:pt idx="54">
                  <c:v>0.99990186217895338</c:v>
                </c:pt>
                <c:pt idx="55">
                  <c:v>0.99992184248762417</c:v>
                </c:pt>
                <c:pt idx="56">
                  <c:v>0.99993805387401014</c:v>
                </c:pt>
                <c:pt idx="57">
                  <c:v>0.99995114980476174</c:v>
                </c:pt>
                <c:pt idx="58">
                  <c:v>0.99996168049183864</c:v>
                </c:pt>
                <c:pt idx="59">
                  <c:v>0.99997010764012839</c:v>
                </c:pt>
                <c:pt idx="60">
                  <c:v>0.99997681730093047</c:v>
                </c:pt>
                <c:pt idx="61">
                  <c:v>0.9999821310510405</c:v>
                </c:pt>
                <c:pt idx="62">
                  <c:v>0.99998631569349516</c:v>
                </c:pt>
                <c:pt idx="63">
                  <c:v>0.99998959165489609</c:v>
                </c:pt>
                <c:pt idx="64">
                  <c:v>0.99999214023534577</c:v>
                </c:pt>
                <c:pt idx="65">
                  <c:v>0.99999410985009596</c:v>
                </c:pt>
                <c:pt idx="66">
                  <c:v>0.99999562138686604</c:v>
                </c:pt>
                <c:pt idx="67">
                  <c:v>0.99999677278918431</c:v>
                </c:pt>
                <c:pt idx="68">
                  <c:v>0.99999764296391747</c:v>
                </c:pt>
                <c:pt idx="69">
                  <c:v>0.99999829510019045</c:v>
                </c:pt>
                <c:pt idx="70">
                  <c:v>0.99999877947707205</c:v>
                </c:pt>
                <c:pt idx="71">
                  <c:v>0.99999913582856448</c:v>
                </c:pt>
                <c:pt idx="72">
                  <c:v>0.99999939532649473</c:v>
                </c:pt>
                <c:pt idx="73">
                  <c:v>0.99999958223479168</c:v>
                </c:pt>
                <c:pt idx="74">
                  <c:v>0.99999971528222498</c:v>
                </c:pt>
                <c:pt idx="75">
                  <c:v>0.99999980879495953</c:v>
                </c:pt>
                <c:pt idx="76">
                  <c:v>0.99999987362513043</c:v>
                </c:pt>
                <c:pt idx="77">
                  <c:v>0.99999991790704634</c:v>
                </c:pt>
                <c:pt idx="78">
                  <c:v>0.99999994766852263</c:v>
                </c:pt>
                <c:pt idx="79">
                  <c:v>0.99999996732116536</c:v>
                </c:pt>
                <c:pt idx="80">
                  <c:v>0.99999998005017521</c:v>
                </c:pt>
                <c:pt idx="81">
                  <c:v>0.99999998812132185</c:v>
                </c:pt>
                <c:pt idx="82">
                  <c:v>0.99999999312018195</c:v>
                </c:pt>
                <c:pt idx="83">
                  <c:v>0.99999999613644441</c:v>
                </c:pt>
                <c:pt idx="84">
                  <c:v>0.99999999790410521</c:v>
                </c:pt>
                <c:pt idx="85">
                  <c:v>0.99999999890660018</c:v>
                </c:pt>
                <c:pt idx="86">
                  <c:v>0.99999999945440787</c:v>
                </c:pt>
                <c:pt idx="87">
                  <c:v>0.99999999974131781</c:v>
                </c:pt>
                <c:pt idx="88">
                  <c:v>0.99999999988441146</c:v>
                </c:pt>
                <c:pt idx="89">
                  <c:v>0.99999999995182498</c:v>
                </c:pt>
                <c:pt idx="90">
                  <c:v>0.99999999998151967</c:v>
                </c:pt>
                <c:pt idx="91">
                  <c:v>0.99999999999358835</c:v>
                </c:pt>
                <c:pt idx="92">
                  <c:v>0.99999999999803546</c:v>
                </c:pt>
                <c:pt idx="93">
                  <c:v>0.99999999999948563</c:v>
                </c:pt>
                <c:pt idx="94">
                  <c:v>0.99999999999989042</c:v>
                </c:pt>
                <c:pt idx="95">
                  <c:v>0.99999999999998246</c:v>
                </c:pt>
                <c:pt idx="96">
                  <c:v>0.99999999999999822</c:v>
                </c:pt>
                <c:pt idx="97">
                  <c:v>1</c:v>
                </c:pt>
                <c:pt idx="98">
                  <c:v>1</c:v>
                </c:pt>
                <c:pt idx="99">
                  <c:v>0.99999999999999989</c:v>
                </c:pt>
                <c:pt idx="100">
                  <c:v>1.0000000000000002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C6B-554B-9029-85707AD9A375}"/>
            </c:ext>
          </c:extLst>
        </c:ser>
        <c:ser>
          <c:idx val="20"/>
          <c:order val="20"/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CDF!$Y$3:$Y$103</c:f>
              <c:numCache>
                <c:formatCode>General</c:formatCode>
                <c:ptCount val="1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C6B-554B-9029-85707AD9A375}"/>
            </c:ext>
          </c:extLst>
        </c:ser>
        <c:ser>
          <c:idx val="21"/>
          <c:order val="21"/>
          <c:spPr>
            <a:ln w="1270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CDF!$C$3:$C$103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CDF!$Z$3:$Z$103</c:f>
              <c:numCache>
                <c:formatCode>General</c:formatCode>
                <c:ptCount val="101"/>
                <c:pt idx="0">
                  <c:v>0.97499999999999998</c:v>
                </c:pt>
                <c:pt idx="1">
                  <c:v>0.97499999999999998</c:v>
                </c:pt>
                <c:pt idx="2">
                  <c:v>0.97499999999999998</c:v>
                </c:pt>
                <c:pt idx="3">
                  <c:v>0.97499999999999998</c:v>
                </c:pt>
                <c:pt idx="4">
                  <c:v>0.97499999999999998</c:v>
                </c:pt>
                <c:pt idx="5">
                  <c:v>0.97499999999999998</c:v>
                </c:pt>
                <c:pt idx="6">
                  <c:v>0.97499999999999998</c:v>
                </c:pt>
                <c:pt idx="7">
                  <c:v>0.97499999999999998</c:v>
                </c:pt>
                <c:pt idx="8">
                  <c:v>0.97499999999999998</c:v>
                </c:pt>
                <c:pt idx="9">
                  <c:v>0.97499999999999998</c:v>
                </c:pt>
                <c:pt idx="10">
                  <c:v>0.97499999999999998</c:v>
                </c:pt>
                <c:pt idx="11">
                  <c:v>0.97499999999999998</c:v>
                </c:pt>
                <c:pt idx="12">
                  <c:v>0.97499999999999998</c:v>
                </c:pt>
                <c:pt idx="13">
                  <c:v>0.97499999999999998</c:v>
                </c:pt>
                <c:pt idx="14">
                  <c:v>0.97499999999999998</c:v>
                </c:pt>
                <c:pt idx="15">
                  <c:v>0.97499999999999998</c:v>
                </c:pt>
                <c:pt idx="16">
                  <c:v>0.97499999999999998</c:v>
                </c:pt>
                <c:pt idx="17">
                  <c:v>0.97499999999999998</c:v>
                </c:pt>
                <c:pt idx="18">
                  <c:v>0.97499999999999998</c:v>
                </c:pt>
                <c:pt idx="19">
                  <c:v>0.97499999999999998</c:v>
                </c:pt>
                <c:pt idx="20">
                  <c:v>0.97499999999999998</c:v>
                </c:pt>
                <c:pt idx="21">
                  <c:v>0.97499999999999998</c:v>
                </c:pt>
                <c:pt idx="22">
                  <c:v>0.97499999999999998</c:v>
                </c:pt>
                <c:pt idx="23">
                  <c:v>0.97499999999999998</c:v>
                </c:pt>
                <c:pt idx="24">
                  <c:v>0.97499999999999998</c:v>
                </c:pt>
                <c:pt idx="25">
                  <c:v>0.97499999999999998</c:v>
                </c:pt>
                <c:pt idx="26">
                  <c:v>0.97499999999999998</c:v>
                </c:pt>
                <c:pt idx="27">
                  <c:v>0.97499999999999998</c:v>
                </c:pt>
                <c:pt idx="28">
                  <c:v>0.97499999999999998</c:v>
                </c:pt>
                <c:pt idx="29">
                  <c:v>0.97499999999999998</c:v>
                </c:pt>
                <c:pt idx="30">
                  <c:v>0.97499999999999998</c:v>
                </c:pt>
                <c:pt idx="31">
                  <c:v>0.97499999999999998</c:v>
                </c:pt>
                <c:pt idx="32">
                  <c:v>0.97499999999999998</c:v>
                </c:pt>
                <c:pt idx="33">
                  <c:v>0.97499999999999998</c:v>
                </c:pt>
                <c:pt idx="34">
                  <c:v>0.97499999999999998</c:v>
                </c:pt>
                <c:pt idx="35">
                  <c:v>0.97499999999999998</c:v>
                </c:pt>
                <c:pt idx="36">
                  <c:v>0.97499999999999998</c:v>
                </c:pt>
                <c:pt idx="37">
                  <c:v>0.97499999999999998</c:v>
                </c:pt>
                <c:pt idx="38">
                  <c:v>0.97499999999999998</c:v>
                </c:pt>
                <c:pt idx="39">
                  <c:v>0.97499999999999998</c:v>
                </c:pt>
                <c:pt idx="40">
                  <c:v>0.97499999999999998</c:v>
                </c:pt>
                <c:pt idx="41">
                  <c:v>0.97499999999999998</c:v>
                </c:pt>
                <c:pt idx="42">
                  <c:v>0.97499999999999998</c:v>
                </c:pt>
                <c:pt idx="43">
                  <c:v>0.97499999999999998</c:v>
                </c:pt>
                <c:pt idx="44">
                  <c:v>0.97499999999999998</c:v>
                </c:pt>
                <c:pt idx="45">
                  <c:v>0.97499999999999998</c:v>
                </c:pt>
                <c:pt idx="46">
                  <c:v>0.97499999999999998</c:v>
                </c:pt>
                <c:pt idx="47">
                  <c:v>0.97499999999999998</c:v>
                </c:pt>
                <c:pt idx="48">
                  <c:v>0.97499999999999998</c:v>
                </c:pt>
                <c:pt idx="49">
                  <c:v>0.97499999999999998</c:v>
                </c:pt>
                <c:pt idx="50">
                  <c:v>0.97499999999999998</c:v>
                </c:pt>
                <c:pt idx="51">
                  <c:v>0.97499999999999998</c:v>
                </c:pt>
                <c:pt idx="52">
                  <c:v>0.97499999999999998</c:v>
                </c:pt>
                <c:pt idx="53">
                  <c:v>0.97499999999999998</c:v>
                </c:pt>
                <c:pt idx="54">
                  <c:v>0.97499999999999998</c:v>
                </c:pt>
                <c:pt idx="55">
                  <c:v>0.97499999999999998</c:v>
                </c:pt>
                <c:pt idx="56">
                  <c:v>0.97499999999999998</c:v>
                </c:pt>
                <c:pt idx="57">
                  <c:v>0.97499999999999998</c:v>
                </c:pt>
                <c:pt idx="58">
                  <c:v>0.97499999999999998</c:v>
                </c:pt>
                <c:pt idx="59">
                  <c:v>0.97499999999999998</c:v>
                </c:pt>
                <c:pt idx="60">
                  <c:v>0.97499999999999998</c:v>
                </c:pt>
                <c:pt idx="61">
                  <c:v>0.97499999999999998</c:v>
                </c:pt>
                <c:pt idx="62">
                  <c:v>0.97499999999999998</c:v>
                </c:pt>
                <c:pt idx="63">
                  <c:v>0.97499999999999998</c:v>
                </c:pt>
                <c:pt idx="64">
                  <c:v>0.97499999999999998</c:v>
                </c:pt>
                <c:pt idx="65">
                  <c:v>0.97499999999999998</c:v>
                </c:pt>
                <c:pt idx="66">
                  <c:v>0.97499999999999998</c:v>
                </c:pt>
                <c:pt idx="67">
                  <c:v>0.97499999999999998</c:v>
                </c:pt>
                <c:pt idx="68">
                  <c:v>0.97499999999999998</c:v>
                </c:pt>
                <c:pt idx="69">
                  <c:v>0.97499999999999998</c:v>
                </c:pt>
                <c:pt idx="70">
                  <c:v>0.97499999999999998</c:v>
                </c:pt>
                <c:pt idx="71">
                  <c:v>0.97499999999999998</c:v>
                </c:pt>
                <c:pt idx="72">
                  <c:v>0.97499999999999998</c:v>
                </c:pt>
                <c:pt idx="73">
                  <c:v>0.97499999999999998</c:v>
                </c:pt>
                <c:pt idx="74">
                  <c:v>0.97499999999999998</c:v>
                </c:pt>
                <c:pt idx="75">
                  <c:v>0.97499999999999998</c:v>
                </c:pt>
                <c:pt idx="76">
                  <c:v>0.97499999999999998</c:v>
                </c:pt>
                <c:pt idx="77">
                  <c:v>0.97499999999999998</c:v>
                </c:pt>
                <c:pt idx="78">
                  <c:v>0.97499999999999998</c:v>
                </c:pt>
                <c:pt idx="79">
                  <c:v>0.97499999999999998</c:v>
                </c:pt>
                <c:pt idx="80">
                  <c:v>0.97499999999999998</c:v>
                </c:pt>
                <c:pt idx="81">
                  <c:v>0.97499999999999998</c:v>
                </c:pt>
                <c:pt idx="82">
                  <c:v>0.97499999999999998</c:v>
                </c:pt>
                <c:pt idx="83">
                  <c:v>0.97499999999999998</c:v>
                </c:pt>
                <c:pt idx="84">
                  <c:v>0.97499999999999998</c:v>
                </c:pt>
                <c:pt idx="85">
                  <c:v>0.97499999999999998</c:v>
                </c:pt>
                <c:pt idx="86">
                  <c:v>0.97499999999999998</c:v>
                </c:pt>
                <c:pt idx="87">
                  <c:v>0.97499999999999998</c:v>
                </c:pt>
                <c:pt idx="88">
                  <c:v>0.97499999999999998</c:v>
                </c:pt>
                <c:pt idx="89">
                  <c:v>0.97499999999999998</c:v>
                </c:pt>
                <c:pt idx="90">
                  <c:v>0.97499999999999998</c:v>
                </c:pt>
                <c:pt idx="91">
                  <c:v>0.97499999999999998</c:v>
                </c:pt>
                <c:pt idx="92">
                  <c:v>0.97499999999999998</c:v>
                </c:pt>
                <c:pt idx="93">
                  <c:v>0.97499999999999998</c:v>
                </c:pt>
                <c:pt idx="94">
                  <c:v>0.97499999999999998</c:v>
                </c:pt>
                <c:pt idx="95">
                  <c:v>0.97499999999999998</c:v>
                </c:pt>
                <c:pt idx="96">
                  <c:v>0.97499999999999998</c:v>
                </c:pt>
                <c:pt idx="97">
                  <c:v>0.97499999999999998</c:v>
                </c:pt>
                <c:pt idx="98">
                  <c:v>0.97499999999999998</c:v>
                </c:pt>
                <c:pt idx="99">
                  <c:v>0.97499999999999998</c:v>
                </c:pt>
                <c:pt idx="100">
                  <c:v>0.97499999999999998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C6B-554B-9029-85707AD9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41784"/>
        <c:axId val="302528872"/>
      </c:scatterChart>
      <c:valAx>
        <c:axId val="45494178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</a:t>
                </a:r>
                <a:r>
                  <a:rPr lang="en-US" sz="1400" baseline="30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0.93202795615965872"/>
              <c:y val="0.967808525136280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302528872"/>
        <c:crosses val="autoZero"/>
        <c:crossBetween val="midCat"/>
      </c:valAx>
      <c:valAx>
        <c:axId val="30252887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CDF</a:t>
                </a:r>
              </a:p>
            </c:rich>
          </c:tx>
          <c:layout>
            <c:manualLayout>
              <c:xMode val="edge"/>
              <c:yMode val="edge"/>
              <c:x val="1.2672173182963079E-3"/>
              <c:y val="4.899088935998385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54941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3817921520141"/>
          <c:y val="3.3832607984704791E-2"/>
          <c:w val="0.8533799700657253"/>
          <c:h val="0.93235591557445108"/>
        </c:manualLayout>
      </c:layout>
      <c:scatterChart>
        <c:scatterStyle val="smoothMarker"/>
        <c:varyColors val="0"/>
        <c:ser>
          <c:idx val="0"/>
          <c:order val="0"/>
          <c:tx>
            <c:v>0.95</c:v>
          </c:tx>
          <c:spPr>
            <a:ln w="12700">
              <a:solidFill>
                <a:srgbClr val="0000FF"/>
              </a:solidFill>
            </a:ln>
            <a:effectLst/>
          </c:spPr>
          <c:marker>
            <c:symbol val="plus"/>
            <c:size val="5"/>
            <c:spPr>
              <a:noFill/>
              <a:ln>
                <a:solidFill>
                  <a:srgbClr val="0000FF"/>
                </a:solidFill>
              </a:ln>
              <a:effectLst/>
            </c:spPr>
          </c:marker>
          <c:xVal>
            <c:numRef>
              <c:f>'Critical values; m=1'!$B$3:$B$42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36</c:v>
                </c:pt>
                <c:pt idx="27">
                  <c:v>40</c:v>
                </c:pt>
                <c:pt idx="28">
                  <c:v>44</c:v>
                </c:pt>
                <c:pt idx="29">
                  <c:v>48</c:v>
                </c:pt>
                <c:pt idx="30">
                  <c:v>52</c:v>
                </c:pt>
                <c:pt idx="31">
                  <c:v>56</c:v>
                </c:pt>
                <c:pt idx="32">
                  <c:v>60</c:v>
                </c:pt>
                <c:pt idx="33">
                  <c:v>70</c:v>
                </c:pt>
                <c:pt idx="34">
                  <c:v>80</c:v>
                </c:pt>
                <c:pt idx="35">
                  <c:v>90</c:v>
                </c:pt>
                <c:pt idx="36">
                  <c:v>100</c:v>
                </c:pt>
                <c:pt idx="37">
                  <c:v>150</c:v>
                </c:pt>
                <c:pt idx="38">
                  <c:v>200</c:v>
                </c:pt>
                <c:pt idx="39">
                  <c:v>250</c:v>
                </c:pt>
              </c:numCache>
            </c:numRef>
          </c:xVal>
          <c:yVal>
            <c:numRef>
              <c:f>'Critical values; m=1'!$F$3:$F$42</c:f>
              <c:numCache>
                <c:formatCode>0.0000000000</c:formatCode>
                <c:ptCount val="40"/>
                <c:pt idx="0">
                  <c:v>0.99384417029759997</c:v>
                </c:pt>
                <c:pt idx="1">
                  <c:v>0.90249999999999997</c:v>
                </c:pt>
                <c:pt idx="2">
                  <c:v>0.77148018619369996</c:v>
                </c:pt>
                <c:pt idx="3">
                  <c:v>0.65837215386430004</c:v>
                </c:pt>
                <c:pt idx="4">
                  <c:v>0.56925853186190001</c:v>
                </c:pt>
                <c:pt idx="5">
                  <c:v>0.4994735131761</c:v>
                </c:pt>
                <c:pt idx="6">
                  <c:v>0.44406710946099998</c:v>
                </c:pt>
                <c:pt idx="7">
                  <c:v>0.39929364764275999</c:v>
                </c:pt>
                <c:pt idx="8">
                  <c:v>0.36248681276450001</c:v>
                </c:pt>
                <c:pt idx="9">
                  <c:v>0.33175640067095002</c:v>
                </c:pt>
                <c:pt idx="10">
                  <c:v>0.30574558468890001</c:v>
                </c:pt>
                <c:pt idx="11">
                  <c:v>0.28346339458862002</c:v>
                </c:pt>
                <c:pt idx="12">
                  <c:v>0.2641728543222</c:v>
                </c:pt>
                <c:pt idx="13">
                  <c:v>0.24731627674955001</c:v>
                </c:pt>
                <c:pt idx="14">
                  <c:v>0.23246478161289999</c:v>
                </c:pt>
                <c:pt idx="15">
                  <c:v>0.21928363479502</c:v>
                </c:pt>
                <c:pt idx="16">
                  <c:v>0.2075080416807</c:v>
                </c:pt>
                <c:pt idx="17">
                  <c:v>0.19692595459182999</c:v>
                </c:pt>
                <c:pt idx="18">
                  <c:v>0.1873656640603</c:v>
                </c:pt>
                <c:pt idx="19">
                  <c:v>0.1786867066043</c:v>
                </c:pt>
                <c:pt idx="20">
                  <c:v>0.16352829777069999</c:v>
                </c:pt>
                <c:pt idx="21">
                  <c:v>0.1507334012199</c:v>
                </c:pt>
                <c:pt idx="22">
                  <c:v>0.1397906745086</c:v>
                </c:pt>
                <c:pt idx="23">
                  <c:v>0.13032598743109999</c:v>
                </c:pt>
                <c:pt idx="24">
                  <c:v>0.1220594019848</c:v>
                </c:pt>
                <c:pt idx="25">
                  <c:v>0.114777345463</c:v>
                </c:pt>
                <c:pt idx="26">
                  <c:v>0.10253903546199999</c:v>
                </c:pt>
                <c:pt idx="27">
                  <c:v>9.2656669906029998E-2</c:v>
                </c:pt>
                <c:pt idx="28">
                  <c:v>8.4510242337930003E-2</c:v>
                </c:pt>
                <c:pt idx="29">
                  <c:v>7.7679594778909997E-2</c:v>
                </c:pt>
                <c:pt idx="30">
                  <c:v>7.1869953620759999E-2</c:v>
                </c:pt>
                <c:pt idx="31">
                  <c:v>6.6868431137340006E-2</c:v>
                </c:pt>
                <c:pt idx="32">
                  <c:v>6.2517451483070002E-2</c:v>
                </c:pt>
                <c:pt idx="33">
                  <c:v>5.376992152902E-2</c:v>
                </c:pt>
                <c:pt idx="34">
                  <c:v>4.71693163077E-2</c:v>
                </c:pt>
                <c:pt idx="35">
                  <c:v>4.2011782722960002E-2</c:v>
                </c:pt>
                <c:pt idx="36">
                  <c:v>3.7870781743819998E-2</c:v>
                </c:pt>
                <c:pt idx="37">
                  <c:v>2.5367740640409999E-2</c:v>
                </c:pt>
                <c:pt idx="38">
                  <c:v>1.907109575124E-2</c:v>
                </c:pt>
                <c:pt idx="39">
                  <c:v>1.5278637004509999E-2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A3-ED4C-88EA-803F4AB1C5FB}"/>
            </c:ext>
          </c:extLst>
        </c:ser>
        <c:ser>
          <c:idx val="1"/>
          <c:order val="1"/>
          <c:tx>
            <c:v>0.975</c:v>
          </c:tx>
          <c:spPr>
            <a:ln w="12700">
              <a:solidFill>
                <a:srgbClr val="FF0000"/>
              </a:solidFill>
            </a:ln>
            <a:effectLst/>
          </c:spPr>
          <c:marker>
            <c:symbol val="plus"/>
            <c:size val="5"/>
            <c:spPr>
              <a:noFill/>
              <a:ln>
                <a:solidFill>
                  <a:srgbClr val="FF0000"/>
                </a:solidFill>
              </a:ln>
              <a:effectLst/>
            </c:spPr>
          </c:marker>
          <c:xVal>
            <c:numRef>
              <c:f>'Critical values; m=1'!$B$3:$B$42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36</c:v>
                </c:pt>
                <c:pt idx="27">
                  <c:v>40</c:v>
                </c:pt>
                <c:pt idx="28">
                  <c:v>44</c:v>
                </c:pt>
                <c:pt idx="29">
                  <c:v>48</c:v>
                </c:pt>
                <c:pt idx="30">
                  <c:v>52</c:v>
                </c:pt>
                <c:pt idx="31">
                  <c:v>56</c:v>
                </c:pt>
                <c:pt idx="32">
                  <c:v>60</c:v>
                </c:pt>
                <c:pt idx="33">
                  <c:v>70</c:v>
                </c:pt>
                <c:pt idx="34">
                  <c:v>80</c:v>
                </c:pt>
                <c:pt idx="35">
                  <c:v>90</c:v>
                </c:pt>
                <c:pt idx="36">
                  <c:v>100</c:v>
                </c:pt>
                <c:pt idx="37">
                  <c:v>150</c:v>
                </c:pt>
                <c:pt idx="38">
                  <c:v>200</c:v>
                </c:pt>
                <c:pt idx="39">
                  <c:v>250</c:v>
                </c:pt>
              </c:numCache>
            </c:numRef>
          </c:xVal>
          <c:yVal>
            <c:numRef>
              <c:f>'Critical values; m=1'!$G$3:$G$42</c:f>
              <c:numCache>
                <c:formatCode>0.0000000000</c:formatCode>
                <c:ptCount val="40"/>
                <c:pt idx="0">
                  <c:v>0.99845866686660001</c:v>
                </c:pt>
                <c:pt idx="1">
                  <c:v>0.95062500000000005</c:v>
                </c:pt>
                <c:pt idx="2">
                  <c:v>0.8532536836904</c:v>
                </c:pt>
                <c:pt idx="3">
                  <c:v>0.75335837462059996</c:v>
                </c:pt>
                <c:pt idx="4">
                  <c:v>0.66682175440119995</c:v>
                </c:pt>
                <c:pt idx="5">
                  <c:v>0.59495313301340003</c:v>
                </c:pt>
                <c:pt idx="6">
                  <c:v>0.53558324304299998</c:v>
                </c:pt>
                <c:pt idx="7">
                  <c:v>0.48622050126764998</c:v>
                </c:pt>
                <c:pt idx="8">
                  <c:v>0.4447626176576</c:v>
                </c:pt>
                <c:pt idx="9">
                  <c:v>0.40956719020267002</c:v>
                </c:pt>
                <c:pt idx="10">
                  <c:v>0.37937714229899999</c:v>
                </c:pt>
                <c:pt idx="11">
                  <c:v>0.35323113272843998</c:v>
                </c:pt>
                <c:pt idx="12">
                  <c:v>0.33038890915160002</c:v>
                </c:pt>
                <c:pt idx="13">
                  <c:v>0.31027478925631002</c:v>
                </c:pt>
                <c:pt idx="14">
                  <c:v>0.29243617366230001</c:v>
                </c:pt>
                <c:pt idx="15">
                  <c:v>0.27651331792188</c:v>
                </c:pt>
                <c:pt idx="16">
                  <c:v>0.26221724871719998</c:v>
                </c:pt>
                <c:pt idx="17">
                  <c:v>0.24931351174446001</c:v>
                </c:pt>
                <c:pt idx="18">
                  <c:v>0.2376100986329</c:v>
                </c:pt>
                <c:pt idx="19">
                  <c:v>0.22694838656249999</c:v>
                </c:pt>
                <c:pt idx="20">
                  <c:v>0.2082428863704</c:v>
                </c:pt>
                <c:pt idx="21">
                  <c:v>0.1923716440198</c:v>
                </c:pt>
                <c:pt idx="22">
                  <c:v>0.17873878796750001</c:v>
                </c:pt>
                <c:pt idx="23">
                  <c:v>0.16690379381869999</c:v>
                </c:pt>
                <c:pt idx="24">
                  <c:v>0.15653418200210001</c:v>
                </c:pt>
                <c:pt idx="25">
                  <c:v>0.14737443037110001</c:v>
                </c:pt>
                <c:pt idx="26">
                  <c:v>0.13192782578330001</c:v>
                </c:pt>
                <c:pt idx="27">
                  <c:v>0.119407023955</c:v>
                </c:pt>
                <c:pt idx="28">
                  <c:v>0.10905380944860001</c:v>
                </c:pt>
                <c:pt idx="29">
                  <c:v>0.1003507933471</c:v>
                </c:pt>
                <c:pt idx="30">
                  <c:v>9.2932941805599995E-2</c:v>
                </c:pt>
                <c:pt idx="31">
                  <c:v>8.6535395538269999E-2</c:v>
                </c:pt>
                <c:pt idx="32">
                  <c:v>8.0961341104270002E-2</c:v>
                </c:pt>
                <c:pt idx="33">
                  <c:v>6.9730667810259994E-2</c:v>
                </c:pt>
                <c:pt idx="34">
                  <c:v>6.1235091538810002E-2</c:v>
                </c:pt>
                <c:pt idx="35">
                  <c:v>5.4584214981860002E-2</c:v>
                </c:pt>
                <c:pt idx="36">
                  <c:v>4.9236196384650002E-2</c:v>
                </c:pt>
                <c:pt idx="37">
                  <c:v>3.3045741601249998E-2</c:v>
                </c:pt>
                <c:pt idx="38">
                  <c:v>2.4867749237290002E-2</c:v>
                </c:pt>
                <c:pt idx="39">
                  <c:v>1.993433870502E-2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A3-ED4C-88EA-803F4AB1C5FB}"/>
            </c:ext>
          </c:extLst>
        </c:ser>
        <c:ser>
          <c:idx val="2"/>
          <c:order val="2"/>
          <c:tx>
            <c:v>0.99</c:v>
          </c:tx>
          <c:spPr>
            <a:ln w="12700">
              <a:solidFill>
                <a:srgbClr val="008000"/>
              </a:solidFill>
            </a:ln>
            <a:effectLst/>
          </c:spPr>
          <c:marker>
            <c:symbol val="plus"/>
            <c:size val="5"/>
            <c:spPr>
              <a:noFill/>
              <a:ln>
                <a:solidFill>
                  <a:srgbClr val="008000"/>
                </a:solidFill>
              </a:ln>
              <a:effectLst/>
            </c:spPr>
          </c:marker>
          <c:xVal>
            <c:numRef>
              <c:f>'Critical values; m=1'!$B$3:$B$42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36</c:v>
                </c:pt>
                <c:pt idx="27">
                  <c:v>40</c:v>
                </c:pt>
                <c:pt idx="28">
                  <c:v>44</c:v>
                </c:pt>
                <c:pt idx="29">
                  <c:v>48</c:v>
                </c:pt>
                <c:pt idx="30">
                  <c:v>52</c:v>
                </c:pt>
                <c:pt idx="31">
                  <c:v>56</c:v>
                </c:pt>
                <c:pt idx="32">
                  <c:v>60</c:v>
                </c:pt>
                <c:pt idx="33">
                  <c:v>70</c:v>
                </c:pt>
                <c:pt idx="34">
                  <c:v>80</c:v>
                </c:pt>
                <c:pt idx="35">
                  <c:v>90</c:v>
                </c:pt>
                <c:pt idx="36">
                  <c:v>100</c:v>
                </c:pt>
                <c:pt idx="37">
                  <c:v>150</c:v>
                </c:pt>
                <c:pt idx="38">
                  <c:v>200</c:v>
                </c:pt>
                <c:pt idx="39">
                  <c:v>250</c:v>
                </c:pt>
              </c:numCache>
            </c:numRef>
          </c:xVal>
          <c:yVal>
            <c:numRef>
              <c:f>'Critical values; m=1'!$H$3:$H$42</c:f>
              <c:numCache>
                <c:formatCode>0.0000000000</c:formatCode>
                <c:ptCount val="40"/>
                <c:pt idx="0">
                  <c:v>0.99975328018289999</c:v>
                </c:pt>
                <c:pt idx="1">
                  <c:v>0.98009999999999997</c:v>
                </c:pt>
                <c:pt idx="2">
                  <c:v>0.91917280710310001</c:v>
                </c:pt>
                <c:pt idx="3">
                  <c:v>0.84125528705310004</c:v>
                </c:pt>
                <c:pt idx="4">
                  <c:v>0.76479638914329995</c:v>
                </c:pt>
                <c:pt idx="5">
                  <c:v>0.69612594820389995</c:v>
                </c:pt>
                <c:pt idx="6">
                  <c:v>0.63629530425159997</c:v>
                </c:pt>
                <c:pt idx="7">
                  <c:v>0.58460168595199002</c:v>
                </c:pt>
                <c:pt idx="8">
                  <c:v>0.53991096161660002</c:v>
                </c:pt>
                <c:pt idx="9">
                  <c:v>0.50110478532794001</c:v>
                </c:pt>
                <c:pt idx="10">
                  <c:v>0.46721002492070002</c:v>
                </c:pt>
                <c:pt idx="11">
                  <c:v>0.43741768989641</c:v>
                </c:pt>
                <c:pt idx="12">
                  <c:v>0.4110666660799</c:v>
                </c:pt>
                <c:pt idx="13">
                  <c:v>0.38761921774045999</c:v>
                </c:pt>
                <c:pt idx="14">
                  <c:v>0.3666374187359</c:v>
                </c:pt>
                <c:pt idx="15">
                  <c:v>0.34776313065843001</c:v>
                </c:pt>
                <c:pt idx="16">
                  <c:v>0.3307018141593</c:v>
                </c:pt>
                <c:pt idx="17">
                  <c:v>0.31520971304002998</c:v>
                </c:pt>
                <c:pt idx="18">
                  <c:v>0.30108379008140002</c:v>
                </c:pt>
                <c:pt idx="19">
                  <c:v>0.28815383549971602</c:v>
                </c:pt>
                <c:pt idx="20">
                  <c:v>0.26532921636169998</c:v>
                </c:pt>
                <c:pt idx="21">
                  <c:v>0.24582542201579999</c:v>
                </c:pt>
                <c:pt idx="22">
                  <c:v>0.22897293063089999</c:v>
                </c:pt>
                <c:pt idx="23">
                  <c:v>0.2142693048922</c:v>
                </c:pt>
                <c:pt idx="24">
                  <c:v>0.201330606523</c:v>
                </c:pt>
                <c:pt idx="25">
                  <c:v>0.1898586675567</c:v>
                </c:pt>
                <c:pt idx="26">
                  <c:v>0.17042274390199999</c:v>
                </c:pt>
                <c:pt idx="27">
                  <c:v>0.1545860523639</c:v>
                </c:pt>
                <c:pt idx="28">
                  <c:v>0.14143597844770001</c:v>
                </c:pt>
                <c:pt idx="29">
                  <c:v>0.1303436962283</c:v>
                </c:pt>
                <c:pt idx="30">
                  <c:v>0.1208620512997</c:v>
                </c:pt>
                <c:pt idx="31">
                  <c:v>0.11266448863380001</c:v>
                </c:pt>
                <c:pt idx="32">
                  <c:v>0.1055070237425</c:v>
                </c:pt>
                <c:pt idx="33">
                  <c:v>9.1043650655950006E-2</c:v>
                </c:pt>
                <c:pt idx="34">
                  <c:v>8.0065235084500003E-2</c:v>
                </c:pt>
                <c:pt idx="35">
                  <c:v>7.144829052941E-2</c:v>
                </c:pt>
                <c:pt idx="36">
                  <c:v>6.4505183709789998E-2</c:v>
                </c:pt>
                <c:pt idx="37">
                  <c:v>4.3409407572949997E-2</c:v>
                </c:pt>
                <c:pt idx="38">
                  <c:v>3.2710347958609998E-2</c:v>
                </c:pt>
                <c:pt idx="39">
                  <c:v>2.624213076128E-2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A3-ED4C-88EA-803F4AB1C5FB}"/>
            </c:ext>
          </c:extLst>
        </c:ser>
        <c:ser>
          <c:idx val="3"/>
          <c:order val="3"/>
          <c:tx>
            <c:v>0.999</c:v>
          </c:tx>
          <c:spPr>
            <a:ln w="19050"/>
            <a:effectLst/>
          </c:spPr>
          <c:marker>
            <c:symbol val="plus"/>
            <c:size val="5"/>
            <c:spPr>
              <a:effectLst/>
            </c:spPr>
          </c:marker>
          <c:xVal>
            <c:numRef>
              <c:f>'Critical values; m=1'!$B$3:$B$42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36</c:v>
                </c:pt>
                <c:pt idx="27">
                  <c:v>40</c:v>
                </c:pt>
                <c:pt idx="28">
                  <c:v>44</c:v>
                </c:pt>
                <c:pt idx="29">
                  <c:v>48</c:v>
                </c:pt>
                <c:pt idx="30">
                  <c:v>52</c:v>
                </c:pt>
                <c:pt idx="31">
                  <c:v>56</c:v>
                </c:pt>
                <c:pt idx="32">
                  <c:v>60</c:v>
                </c:pt>
                <c:pt idx="33">
                  <c:v>70</c:v>
                </c:pt>
                <c:pt idx="34">
                  <c:v>80</c:v>
                </c:pt>
                <c:pt idx="35">
                  <c:v>90</c:v>
                </c:pt>
                <c:pt idx="36">
                  <c:v>100</c:v>
                </c:pt>
                <c:pt idx="37">
                  <c:v>150</c:v>
                </c:pt>
                <c:pt idx="38">
                  <c:v>200</c:v>
                </c:pt>
                <c:pt idx="39">
                  <c:v>250</c:v>
                </c:pt>
              </c:numCache>
            </c:numRef>
          </c:xVal>
          <c:yVal>
            <c:numRef>
              <c:f>'Critical values; m=1'!$I$3:$I$42</c:f>
              <c:numCache>
                <c:formatCode>0.0000000000</c:formatCode>
                <c:ptCount val="40"/>
                <c:pt idx="0">
                  <c:v>0.99999753260089996</c:v>
                </c:pt>
                <c:pt idx="1">
                  <c:v>0.99800100000000003</c:v>
                </c:pt>
                <c:pt idx="2">
                  <c:v>0.98235597426770005</c:v>
                </c:pt>
                <c:pt idx="3">
                  <c:v>0.94880805528419998</c:v>
                </c:pt>
                <c:pt idx="4">
                  <c:v>0.90417927683179999</c:v>
                </c:pt>
                <c:pt idx="5">
                  <c:v>0.85544777669200001</c:v>
                </c:pt>
                <c:pt idx="6">
                  <c:v>0.80687094339429999</c:v>
                </c:pt>
                <c:pt idx="7">
                  <c:v>0.76058484673062998</c:v>
                </c:pt>
                <c:pt idx="8">
                  <c:v>0.71748863224780002</c:v>
                </c:pt>
                <c:pt idx="9">
                  <c:v>0.67783085079907002</c:v>
                </c:pt>
                <c:pt idx="10">
                  <c:v>0.64153951716519997</c:v>
                </c:pt>
                <c:pt idx="11">
                  <c:v>0.60839754355374998</c:v>
                </c:pt>
                <c:pt idx="12">
                  <c:v>0.57813329170280003</c:v>
                </c:pt>
                <c:pt idx="13">
                  <c:v>0.55046597787563001</c:v>
                </c:pt>
                <c:pt idx="14">
                  <c:v>0.52512735330789995</c:v>
                </c:pt>
                <c:pt idx="15">
                  <c:v>0.50187102701890995</c:v>
                </c:pt>
                <c:pt idx="16">
                  <c:v>0.48047544760060001</c:v>
                </c:pt>
                <c:pt idx="17">
                  <c:v>0.46074373109562999</c:v>
                </c:pt>
                <c:pt idx="18">
                  <c:v>0.44250202067760003</c:v>
                </c:pt>
                <c:pt idx="19">
                  <c:v>0.425597262295</c:v>
                </c:pt>
                <c:pt idx="20">
                  <c:v>0.39527636677889999</c:v>
                </c:pt>
                <c:pt idx="21">
                  <c:v>0.36888626346370001</c:v>
                </c:pt>
                <c:pt idx="22">
                  <c:v>0.34573041031579999</c:v>
                </c:pt>
                <c:pt idx="23">
                  <c:v>0.32526199264130001</c:v>
                </c:pt>
                <c:pt idx="24">
                  <c:v>0.3070475586502</c:v>
                </c:pt>
                <c:pt idx="25">
                  <c:v>0.29074008364229997</c:v>
                </c:pt>
                <c:pt idx="26">
                  <c:v>0.26277543337859999</c:v>
                </c:pt>
                <c:pt idx="27">
                  <c:v>0.2396789916048</c:v>
                </c:pt>
                <c:pt idx="28">
                  <c:v>0.22029051949030001</c:v>
                </c:pt>
                <c:pt idx="29">
                  <c:v>0.20378865857459999</c:v>
                </c:pt>
                <c:pt idx="30">
                  <c:v>0.18957654119850001</c:v>
                </c:pt>
                <c:pt idx="31">
                  <c:v>0.17721045116684001</c:v>
                </c:pt>
                <c:pt idx="32">
                  <c:v>0.1663539021839</c:v>
                </c:pt>
                <c:pt idx="33">
                  <c:v>0.1442472161551</c:v>
                </c:pt>
                <c:pt idx="34">
                  <c:v>0.1273174241228</c:v>
                </c:pt>
                <c:pt idx="35">
                  <c:v>0.1139391882345</c:v>
                </c:pt>
                <c:pt idx="36">
                  <c:v>0.10310226634300999</c:v>
                </c:pt>
                <c:pt idx="37">
                  <c:v>6.9862937836309993E-2</c:v>
                </c:pt>
                <c:pt idx="38">
                  <c:v>5.2826250508559998E-2</c:v>
                </c:pt>
                <c:pt idx="39">
                  <c:v>4.2468497000980002E-2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A3-ED4C-88EA-803F4AB1C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56568"/>
        <c:axId val="440169256"/>
      </c:scatterChart>
      <c:valAx>
        <c:axId val="440156568"/>
        <c:scaling>
          <c:logBase val="10"/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 = Degrees of freedom</a:t>
                </a:r>
              </a:p>
            </c:rich>
          </c:tx>
          <c:layout>
            <c:manualLayout>
              <c:xMode val="edge"/>
              <c:yMode val="edge"/>
              <c:x val="0.71526664280601271"/>
              <c:y val="4.699705667781942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0169256"/>
        <c:crosses val="autoZero"/>
        <c:crossBetween val="midCat"/>
      </c:valAx>
      <c:valAx>
        <c:axId val="440169256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Critical</a:t>
                </a:r>
              </a:p>
              <a:p>
                <a:pPr>
                  <a:defRPr/>
                </a:pPr>
                <a:r>
                  <a:rPr lang="en-US" baseline="0"/>
                  <a:t>values </a:t>
                </a:r>
              </a:p>
              <a:p>
                <a:pPr>
                  <a:defRPr/>
                </a:pPr>
                <a:r>
                  <a:rPr lang="en-US" baseline="0"/>
                  <a:t>of R^2</a:t>
                </a:r>
              </a:p>
              <a:p>
                <a:pPr>
                  <a:defRPr/>
                </a:pPr>
                <a:r>
                  <a:rPr lang="en-US" baseline="0"/>
                  <a:t>(log scale)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9917355371900804E-3"/>
              <c:y val="0.1146929636990264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440156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2380637079456"/>
          <c:y val="0.60606567036263304"/>
          <c:w val="0.13933321403006399"/>
          <c:h val="0.27323691681397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47675273444926E-2"/>
          <c:y val="2.8497409326424871E-2"/>
          <c:w val="0.93234978954756775"/>
          <c:h val="0.91868772784634689"/>
        </c:manualLayout>
      </c:layout>
      <c:scatterChart>
        <c:scatterStyle val="lineMarker"/>
        <c:varyColors val="0"/>
        <c:ser>
          <c:idx val="0"/>
          <c:order val="0"/>
          <c:tx>
            <c:v>CDF = 0.95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'Critical values; m=1'!$D$22:$D$43</c:f>
              <c:numCache>
                <c:formatCode>General</c:formatCode>
                <c:ptCount val="22"/>
                <c:pt idx="0">
                  <c:v>0.05</c:v>
                </c:pt>
                <c:pt idx="1">
                  <c:v>4.5454545454545456E-2</c:v>
                </c:pt>
                <c:pt idx="2">
                  <c:v>4.1666666666666664E-2</c:v>
                </c:pt>
                <c:pt idx="3">
                  <c:v>3.8461538461538464E-2</c:v>
                </c:pt>
                <c:pt idx="4">
                  <c:v>3.5714285714285712E-2</c:v>
                </c:pt>
                <c:pt idx="5">
                  <c:v>3.3333333333333333E-2</c:v>
                </c:pt>
                <c:pt idx="6">
                  <c:v>3.125E-2</c:v>
                </c:pt>
                <c:pt idx="7">
                  <c:v>2.7777777777777776E-2</c:v>
                </c:pt>
                <c:pt idx="8">
                  <c:v>2.5000000000000001E-2</c:v>
                </c:pt>
                <c:pt idx="9">
                  <c:v>2.2727272727272728E-2</c:v>
                </c:pt>
                <c:pt idx="10">
                  <c:v>2.0833333333333332E-2</c:v>
                </c:pt>
                <c:pt idx="11">
                  <c:v>1.9230769230769232E-2</c:v>
                </c:pt>
                <c:pt idx="12">
                  <c:v>1.7857142857142856E-2</c:v>
                </c:pt>
                <c:pt idx="13">
                  <c:v>1.6666666666666666E-2</c:v>
                </c:pt>
                <c:pt idx="14">
                  <c:v>1.4285714285714285E-2</c:v>
                </c:pt>
                <c:pt idx="15">
                  <c:v>1.2500000000000001E-2</c:v>
                </c:pt>
                <c:pt idx="16">
                  <c:v>1.1111111111111112E-2</c:v>
                </c:pt>
                <c:pt idx="17">
                  <c:v>0.01</c:v>
                </c:pt>
                <c:pt idx="18">
                  <c:v>6.6666666666666671E-3</c:v>
                </c:pt>
                <c:pt idx="19">
                  <c:v>5.0000000000000001E-3</c:v>
                </c:pt>
                <c:pt idx="20">
                  <c:v>4.0000000000000001E-3</c:v>
                </c:pt>
                <c:pt idx="21">
                  <c:v>0</c:v>
                </c:pt>
              </c:numCache>
            </c:numRef>
          </c:xVal>
          <c:yVal>
            <c:numRef>
              <c:f>'Critical values; m=1'!$AD$22:$AD$43</c:f>
              <c:numCache>
                <c:formatCode>0.0000000000</c:formatCode>
                <c:ptCount val="22"/>
                <c:pt idx="0">
                  <c:v>3.3950474254817</c:v>
                </c:pt>
                <c:pt idx="1">
                  <c:v>3.4340942531846999</c:v>
                </c:pt>
                <c:pt idx="2">
                  <c:v>3.4668682280577001</c:v>
                </c:pt>
                <c:pt idx="3">
                  <c:v>3.4947668627150001</c:v>
                </c:pt>
                <c:pt idx="4">
                  <c:v>3.5188016606396997</c:v>
                </c:pt>
                <c:pt idx="5">
                  <c:v>3.5397226575592002</c:v>
                </c:pt>
                <c:pt idx="6">
                  <c:v>3.558097709353</c:v>
                </c:pt>
                <c:pt idx="7">
                  <c:v>3.5888662411699999</c:v>
                </c:pt>
                <c:pt idx="8">
                  <c:v>3.6136101263351699</c:v>
                </c:pt>
                <c:pt idx="9">
                  <c:v>3.63394042053099</c:v>
                </c:pt>
                <c:pt idx="10">
                  <c:v>3.6509409546087697</c:v>
                </c:pt>
                <c:pt idx="11">
                  <c:v>3.66536763465876</c:v>
                </c:pt>
                <c:pt idx="12">
                  <c:v>3.6777637125537002</c:v>
                </c:pt>
                <c:pt idx="13">
                  <c:v>3.6885296375011301</c:v>
                </c:pt>
                <c:pt idx="14">
                  <c:v>3.7101245855023799</c:v>
                </c:pt>
                <c:pt idx="15">
                  <c:v>3.7263759883083001</c:v>
                </c:pt>
                <c:pt idx="16">
                  <c:v>3.73904866234344</c:v>
                </c:pt>
                <c:pt idx="17">
                  <c:v>3.7492073926381799</c:v>
                </c:pt>
                <c:pt idx="18">
                  <c:v>3.7797933554210901</c:v>
                </c:pt>
                <c:pt idx="19">
                  <c:v>3.7951480544967602</c:v>
                </c:pt>
                <c:pt idx="20">
                  <c:v>3.8043806141229899</c:v>
                </c:pt>
                <c:pt idx="21">
                  <c:v>3.8414588206941236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16-E841-B53B-3DC1E8B6F6C3}"/>
            </c:ext>
          </c:extLst>
        </c:ser>
        <c:ser>
          <c:idx val="1"/>
          <c:order val="1"/>
          <c:tx>
            <c:v>CDF = 0.975</c:v>
          </c:tx>
          <c:spPr>
            <a:ln w="28575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'Critical values; m=1'!$D$22:$D$43</c:f>
              <c:numCache>
                <c:formatCode>General</c:formatCode>
                <c:ptCount val="22"/>
                <c:pt idx="0">
                  <c:v>0.05</c:v>
                </c:pt>
                <c:pt idx="1">
                  <c:v>4.5454545454545456E-2</c:v>
                </c:pt>
                <c:pt idx="2">
                  <c:v>4.1666666666666664E-2</c:v>
                </c:pt>
                <c:pt idx="3">
                  <c:v>3.8461538461538464E-2</c:v>
                </c:pt>
                <c:pt idx="4">
                  <c:v>3.5714285714285712E-2</c:v>
                </c:pt>
                <c:pt idx="5">
                  <c:v>3.3333333333333333E-2</c:v>
                </c:pt>
                <c:pt idx="6">
                  <c:v>3.125E-2</c:v>
                </c:pt>
                <c:pt idx="7">
                  <c:v>2.7777777777777776E-2</c:v>
                </c:pt>
                <c:pt idx="8">
                  <c:v>2.5000000000000001E-2</c:v>
                </c:pt>
                <c:pt idx="9">
                  <c:v>2.2727272727272728E-2</c:v>
                </c:pt>
                <c:pt idx="10">
                  <c:v>2.0833333333333332E-2</c:v>
                </c:pt>
                <c:pt idx="11">
                  <c:v>1.9230769230769232E-2</c:v>
                </c:pt>
                <c:pt idx="12">
                  <c:v>1.7857142857142856E-2</c:v>
                </c:pt>
                <c:pt idx="13">
                  <c:v>1.6666666666666666E-2</c:v>
                </c:pt>
                <c:pt idx="14">
                  <c:v>1.4285714285714285E-2</c:v>
                </c:pt>
                <c:pt idx="15">
                  <c:v>1.2500000000000001E-2</c:v>
                </c:pt>
                <c:pt idx="16">
                  <c:v>1.1111111111111112E-2</c:v>
                </c:pt>
                <c:pt idx="17">
                  <c:v>0.01</c:v>
                </c:pt>
                <c:pt idx="18">
                  <c:v>6.6666666666666671E-3</c:v>
                </c:pt>
                <c:pt idx="19">
                  <c:v>5.0000000000000001E-3</c:v>
                </c:pt>
                <c:pt idx="20">
                  <c:v>4.0000000000000001E-3</c:v>
                </c:pt>
                <c:pt idx="21">
                  <c:v>0</c:v>
                </c:pt>
              </c:numCache>
            </c:numRef>
          </c:xVal>
          <c:yVal>
            <c:numRef>
              <c:f>'Critical values; m=1'!$AE$22:$AE$43</c:f>
              <c:numCache>
                <c:formatCode>0.0000000000</c:formatCode>
                <c:ptCount val="22"/>
                <c:pt idx="0">
                  <c:v>4.3120193446875001</c:v>
                </c:pt>
                <c:pt idx="1">
                  <c:v>4.3731006137783996</c:v>
                </c:pt>
                <c:pt idx="2">
                  <c:v>4.4245478124554003</c:v>
                </c:pt>
                <c:pt idx="3">
                  <c:v>4.4684696991875006</c:v>
                </c:pt>
                <c:pt idx="4">
                  <c:v>4.5064024331049</c:v>
                </c:pt>
                <c:pt idx="5">
                  <c:v>4.5394912780609005</c:v>
                </c:pt>
                <c:pt idx="6">
                  <c:v>4.5686073415041006</c:v>
                </c:pt>
                <c:pt idx="7">
                  <c:v>4.6174739024155</c:v>
                </c:pt>
                <c:pt idx="8">
                  <c:v>4.6568739342449996</c:v>
                </c:pt>
                <c:pt idx="9">
                  <c:v>4.6893138062898005</c:v>
                </c:pt>
                <c:pt idx="10">
                  <c:v>4.7164872873136998</c:v>
                </c:pt>
                <c:pt idx="11">
                  <c:v>4.7395800320856001</c:v>
                </c:pt>
                <c:pt idx="12">
                  <c:v>4.7594467546048502</c:v>
                </c:pt>
                <c:pt idx="13">
                  <c:v>4.7767191251519296</c:v>
                </c:pt>
                <c:pt idx="14">
                  <c:v>4.8114160789079392</c:v>
                </c:pt>
                <c:pt idx="15">
                  <c:v>4.8375722315659901</c:v>
                </c:pt>
                <c:pt idx="16">
                  <c:v>4.8579951333855398</c:v>
                </c:pt>
                <c:pt idx="17">
                  <c:v>4.87438344208035</c:v>
                </c:pt>
                <c:pt idx="18">
                  <c:v>4.9238154985862499</c:v>
                </c:pt>
                <c:pt idx="19">
                  <c:v>4.9486820982207105</c:v>
                </c:pt>
                <c:pt idx="20">
                  <c:v>4.9636503375499803</c:v>
                </c:pt>
                <c:pt idx="21">
                  <c:v>5.0238861873148863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16-E841-B53B-3DC1E8B6F6C3}"/>
            </c:ext>
          </c:extLst>
        </c:ser>
        <c:ser>
          <c:idx val="2"/>
          <c:order val="2"/>
          <c:tx>
            <c:v>CDF = 0.99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'Critical values; m=1'!$D$22:$D$43</c:f>
              <c:numCache>
                <c:formatCode>General</c:formatCode>
                <c:ptCount val="22"/>
                <c:pt idx="0">
                  <c:v>0.05</c:v>
                </c:pt>
                <c:pt idx="1">
                  <c:v>4.5454545454545456E-2</c:v>
                </c:pt>
                <c:pt idx="2">
                  <c:v>4.1666666666666664E-2</c:v>
                </c:pt>
                <c:pt idx="3">
                  <c:v>3.8461538461538464E-2</c:v>
                </c:pt>
                <c:pt idx="4">
                  <c:v>3.5714285714285712E-2</c:v>
                </c:pt>
                <c:pt idx="5">
                  <c:v>3.3333333333333333E-2</c:v>
                </c:pt>
                <c:pt idx="6">
                  <c:v>3.125E-2</c:v>
                </c:pt>
                <c:pt idx="7">
                  <c:v>2.7777777777777776E-2</c:v>
                </c:pt>
                <c:pt idx="8">
                  <c:v>2.5000000000000001E-2</c:v>
                </c:pt>
                <c:pt idx="9">
                  <c:v>2.2727272727272728E-2</c:v>
                </c:pt>
                <c:pt idx="10">
                  <c:v>2.0833333333333332E-2</c:v>
                </c:pt>
                <c:pt idx="11">
                  <c:v>1.9230769230769232E-2</c:v>
                </c:pt>
                <c:pt idx="12">
                  <c:v>1.7857142857142856E-2</c:v>
                </c:pt>
                <c:pt idx="13">
                  <c:v>1.6666666666666666E-2</c:v>
                </c:pt>
                <c:pt idx="14">
                  <c:v>1.4285714285714285E-2</c:v>
                </c:pt>
                <c:pt idx="15">
                  <c:v>1.2500000000000001E-2</c:v>
                </c:pt>
                <c:pt idx="16">
                  <c:v>1.1111111111111112E-2</c:v>
                </c:pt>
                <c:pt idx="17">
                  <c:v>0.01</c:v>
                </c:pt>
                <c:pt idx="18">
                  <c:v>6.6666666666666671E-3</c:v>
                </c:pt>
                <c:pt idx="19">
                  <c:v>5.0000000000000001E-3</c:v>
                </c:pt>
                <c:pt idx="20">
                  <c:v>4.0000000000000001E-3</c:v>
                </c:pt>
                <c:pt idx="21">
                  <c:v>0</c:v>
                </c:pt>
              </c:numCache>
            </c:numRef>
          </c:xVal>
          <c:yVal>
            <c:numRef>
              <c:f>'Critical values; m=1'!$AF$22:$AF$43</c:f>
              <c:numCache>
                <c:formatCode>0.0000000000</c:formatCode>
                <c:ptCount val="22"/>
                <c:pt idx="0">
                  <c:v>5.4749228744946041</c:v>
                </c:pt>
                <c:pt idx="1">
                  <c:v>5.5719135435956995</c:v>
                </c:pt>
                <c:pt idx="2">
                  <c:v>5.6539847063634001</c:v>
                </c:pt>
                <c:pt idx="3">
                  <c:v>5.7243232657725001</c:v>
                </c:pt>
                <c:pt idx="4">
                  <c:v>5.7852712320894</c:v>
                </c:pt>
                <c:pt idx="5">
                  <c:v>5.838587589167</c:v>
                </c:pt>
                <c:pt idx="6">
                  <c:v>5.8856186942577002</c:v>
                </c:pt>
                <c:pt idx="7">
                  <c:v>5.9647960365699992</c:v>
                </c:pt>
                <c:pt idx="8">
                  <c:v>6.0288560421920998</c:v>
                </c:pt>
                <c:pt idx="9">
                  <c:v>6.0817470732511003</c:v>
                </c:pt>
                <c:pt idx="10">
                  <c:v>6.1261537227301002</c:v>
                </c:pt>
                <c:pt idx="11">
                  <c:v>6.1639646162846997</c:v>
                </c:pt>
                <c:pt idx="12">
                  <c:v>6.196546874859</c:v>
                </c:pt>
                <c:pt idx="13">
                  <c:v>6.2249144008075001</c:v>
                </c:pt>
                <c:pt idx="14">
                  <c:v>6.2820118952605508</c:v>
                </c:pt>
                <c:pt idx="15">
                  <c:v>6.3251535716755001</c:v>
                </c:pt>
                <c:pt idx="16">
                  <c:v>6.3588978571174897</c:v>
                </c:pt>
                <c:pt idx="17">
                  <c:v>6.3860131872692101</c:v>
                </c:pt>
                <c:pt idx="18">
                  <c:v>6.4680017283695497</c:v>
                </c:pt>
                <c:pt idx="19">
                  <c:v>6.5093592437633898</c:v>
                </c:pt>
                <c:pt idx="20">
                  <c:v>6.5342905595587197</c:v>
                </c:pt>
                <c:pt idx="21">
                  <c:v>6.6348966010212118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16-E841-B53B-3DC1E8B6F6C3}"/>
            </c:ext>
          </c:extLst>
        </c:ser>
        <c:ser>
          <c:idx val="3"/>
          <c:order val="3"/>
          <c:tx>
            <c:v>CDF = 0.999</c:v>
          </c:tx>
          <c:spPr>
            <a:ln w="28575" cap="rnd">
              <a:noFill/>
              <a:round/>
            </a:ln>
            <a:effectLst/>
          </c:spPr>
          <c:marker>
            <c:symbol val="plus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'Critical values; m=1'!$D$22:$D$43</c:f>
              <c:numCache>
                <c:formatCode>General</c:formatCode>
                <c:ptCount val="22"/>
                <c:pt idx="0">
                  <c:v>0.05</c:v>
                </c:pt>
                <c:pt idx="1">
                  <c:v>4.5454545454545456E-2</c:v>
                </c:pt>
                <c:pt idx="2">
                  <c:v>4.1666666666666664E-2</c:v>
                </c:pt>
                <c:pt idx="3">
                  <c:v>3.8461538461538464E-2</c:v>
                </c:pt>
                <c:pt idx="4">
                  <c:v>3.5714285714285712E-2</c:v>
                </c:pt>
                <c:pt idx="5">
                  <c:v>3.3333333333333333E-2</c:v>
                </c:pt>
                <c:pt idx="6">
                  <c:v>3.125E-2</c:v>
                </c:pt>
                <c:pt idx="7">
                  <c:v>2.7777777777777776E-2</c:v>
                </c:pt>
                <c:pt idx="8">
                  <c:v>2.5000000000000001E-2</c:v>
                </c:pt>
                <c:pt idx="9">
                  <c:v>2.2727272727272728E-2</c:v>
                </c:pt>
                <c:pt idx="10">
                  <c:v>2.0833333333333332E-2</c:v>
                </c:pt>
                <c:pt idx="11">
                  <c:v>1.9230769230769232E-2</c:v>
                </c:pt>
                <c:pt idx="12">
                  <c:v>1.7857142857142856E-2</c:v>
                </c:pt>
                <c:pt idx="13">
                  <c:v>1.6666666666666666E-2</c:v>
                </c:pt>
                <c:pt idx="14">
                  <c:v>1.4285714285714285E-2</c:v>
                </c:pt>
                <c:pt idx="15">
                  <c:v>1.2500000000000001E-2</c:v>
                </c:pt>
                <c:pt idx="16">
                  <c:v>1.1111111111111112E-2</c:v>
                </c:pt>
                <c:pt idx="17">
                  <c:v>0.01</c:v>
                </c:pt>
                <c:pt idx="18">
                  <c:v>6.6666666666666671E-3</c:v>
                </c:pt>
                <c:pt idx="19">
                  <c:v>5.0000000000000001E-3</c:v>
                </c:pt>
                <c:pt idx="20">
                  <c:v>4.0000000000000001E-3</c:v>
                </c:pt>
                <c:pt idx="21">
                  <c:v>0</c:v>
                </c:pt>
              </c:numCache>
            </c:numRef>
          </c:xVal>
          <c:yVal>
            <c:numRef>
              <c:f>'Critical values; m=1'!$AG$22:$AG$43</c:f>
              <c:numCache>
                <c:formatCode>0.0000000000</c:formatCode>
                <c:ptCount val="22"/>
                <c:pt idx="0">
                  <c:v>8.0863479836050001</c:v>
                </c:pt>
                <c:pt idx="1">
                  <c:v>8.3008037023568999</c:v>
                </c:pt>
                <c:pt idx="2">
                  <c:v>8.4843840596650999</c:v>
                </c:pt>
                <c:pt idx="3">
                  <c:v>8.6432602578949993</c:v>
                </c:pt>
                <c:pt idx="4">
                  <c:v>8.7820738013151001</c:v>
                </c:pt>
                <c:pt idx="5">
                  <c:v>8.9043792008558</c:v>
                </c:pt>
                <c:pt idx="6">
                  <c:v>9.0129425929112994</c:v>
                </c:pt>
                <c:pt idx="7">
                  <c:v>9.1971401682509999</c:v>
                </c:pt>
                <c:pt idx="8">
                  <c:v>9.3474806725871993</c:v>
                </c:pt>
                <c:pt idx="9">
                  <c:v>9.4724923380829011</c:v>
                </c:pt>
                <c:pt idx="10">
                  <c:v>9.5780669530061999</c:v>
                </c:pt>
                <c:pt idx="11">
                  <c:v>9.6684036011235008</c:v>
                </c:pt>
                <c:pt idx="12">
                  <c:v>9.746574814176201</c:v>
                </c:pt>
                <c:pt idx="13">
                  <c:v>9.8148802288501003</c:v>
                </c:pt>
                <c:pt idx="14">
                  <c:v>9.9530579147018994</c:v>
                </c:pt>
                <c:pt idx="15">
                  <c:v>10.0580765057012</c:v>
                </c:pt>
                <c:pt idx="16">
                  <c:v>10.1405877528705</c:v>
                </c:pt>
                <c:pt idx="17">
                  <c:v>10.20712436795799</c:v>
                </c:pt>
                <c:pt idx="18">
                  <c:v>10.409577737610189</c:v>
                </c:pt>
                <c:pt idx="19">
                  <c:v>10.51242385120344</c:v>
                </c:pt>
                <c:pt idx="20">
                  <c:v>10.57465575324402</c:v>
                </c:pt>
                <c:pt idx="21">
                  <c:v>10.827566170662733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16-E841-B53B-3DC1E8B6F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93679"/>
        <c:axId val="477534831"/>
      </c:scatterChart>
      <c:valAx>
        <c:axId val="216893679"/>
        <c:scaling>
          <c:orientation val="minMax"/>
          <c:max val="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1/(n-1)</a:t>
                </a:r>
              </a:p>
            </c:rich>
          </c:tx>
          <c:layout>
            <c:manualLayout>
              <c:xMode val="edge"/>
              <c:yMode val="edge"/>
              <c:x val="0.85355405958329267"/>
              <c:y val="0.96436547460459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7534831"/>
        <c:crosses val="autoZero"/>
        <c:crossBetween val="midCat"/>
      </c:valAx>
      <c:valAx>
        <c:axId val="477534831"/>
        <c:scaling>
          <c:orientation val="minMax"/>
          <c:max val="11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n</a:t>
                </a: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-1).</a:t>
                </a:r>
                <a:r>
                  <a:rPr lang="en-GB" sz="1400" b="1" i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</a:t>
                </a:r>
                <a:r>
                  <a:rPr lang="en-GB" sz="1400" b="1" baseline="30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2</a:t>
                </a:r>
                <a:r>
                  <a:rPr lang="en-GB" sz="1400" b="1" baseline="-25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crit</a:t>
                </a:r>
              </a:p>
            </c:rich>
          </c:tx>
          <c:layout>
            <c:manualLayout>
              <c:xMode val="edge"/>
              <c:yMode val="edge"/>
              <c:x val="5.8568110206931423E-5"/>
              <c:y val="7.14423065066707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6893679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6446706254242437E-2"/>
          <c:y val="0.37343996768709808"/>
          <c:w val="0.90764629204947722"/>
          <c:h val="7.8107175790384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nu=1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Chi^2'!$AB$4:$AB$28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6.0000000000000009</c:v>
                </c:pt>
                <c:pt idx="6">
                  <c:v>7.0000000000000009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10.999999999999998</c:v>
                </c:pt>
                <c:pt idx="11">
                  <c:v>11.999999999999998</c:v>
                </c:pt>
                <c:pt idx="12">
                  <c:v>12.999999999999998</c:v>
                </c:pt>
                <c:pt idx="13">
                  <c:v>13.999999999999998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18.000000000000004</c:v>
                </c:pt>
                <c:pt idx="18">
                  <c:v>19.000000000000004</c:v>
                </c:pt>
                <c:pt idx="19">
                  <c:v>20.000000000000004</c:v>
                </c:pt>
                <c:pt idx="20">
                  <c:v>21.000000000000004</c:v>
                </c:pt>
                <c:pt idx="21">
                  <c:v>22.000000000000007</c:v>
                </c:pt>
                <c:pt idx="22">
                  <c:v>23.000000000000007</c:v>
                </c:pt>
                <c:pt idx="23">
                  <c:v>24.000000000000007</c:v>
                </c:pt>
                <c:pt idx="24">
                  <c:v>25.000000000000007</c:v>
                </c:pt>
              </c:numCache>
            </c:numRef>
          </c:xVal>
          <c:yVal>
            <c:numRef>
              <c:f>'PDF vs Chi^2'!$AE$4:$AE$28</c:f>
              <c:numCache>
                <c:formatCode>General</c:formatCode>
                <c:ptCount val="25"/>
                <c:pt idx="0">
                  <c:v>0.24197072451914334</c:v>
                </c:pt>
                <c:pt idx="1">
                  <c:v>0.10377687435514868</c:v>
                </c:pt>
                <c:pt idx="2">
                  <c:v>5.1393443267923083E-2</c:v>
                </c:pt>
                <c:pt idx="3">
                  <c:v>2.6995483256594028E-2</c:v>
                </c:pt>
                <c:pt idx="4">
                  <c:v>1.4644982561926487E-2</c:v>
                </c:pt>
                <c:pt idx="5">
                  <c:v>8.108695554940237E-3</c:v>
                </c:pt>
                <c:pt idx="6">
                  <c:v>4.5533429216401715E-3</c:v>
                </c:pt>
                <c:pt idx="7">
                  <c:v>2.5833731692615066E-3</c:v>
                </c:pt>
                <c:pt idx="8">
                  <c:v>1.4772828039793357E-3</c:v>
                </c:pt>
                <c:pt idx="9">
                  <c:v>8.5003666025203423E-4</c:v>
                </c:pt>
                <c:pt idx="10">
                  <c:v>4.9157985005762208E-4</c:v>
                </c:pt>
                <c:pt idx="11">
                  <c:v>2.8546479167585527E-4</c:v>
                </c:pt>
                <c:pt idx="12">
                  <c:v>1.6635055620285917E-4</c:v>
                </c:pt>
                <c:pt idx="13">
                  <c:v>9.7226505045914453E-5</c:v>
                </c:pt>
                <c:pt idx="14">
                  <c:v>5.6971259661427418E-5</c:v>
                </c:pt>
                <c:pt idx="15">
                  <c:v>3.3457556441221335E-5</c:v>
                </c:pt>
                <c:pt idx="16">
                  <c:v>1.9687134527509612E-5</c:v>
                </c:pt>
                <c:pt idx="17">
                  <c:v>1.1604420995562299E-5</c:v>
                </c:pt>
                <c:pt idx="18">
                  <c:v>6.8507116348430874E-6</c:v>
                </c:pt>
                <c:pt idx="19">
                  <c:v>4.0499554780445504E-6</c:v>
                </c:pt>
                <c:pt idx="20">
                  <c:v>2.3972225728510354E-6</c:v>
                </c:pt>
                <c:pt idx="21">
                  <c:v>1.4205594857744163E-6</c:v>
                </c:pt>
                <c:pt idx="22">
                  <c:v>8.4267402248653911E-7</c:v>
                </c:pt>
                <c:pt idx="23">
                  <c:v>5.003462649168507E-7</c:v>
                </c:pt>
                <c:pt idx="24">
                  <c:v>2.9734390294685838E-7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D5-3F47-85FD-D29F9393DB17}"/>
            </c:ext>
          </c:extLst>
        </c:ser>
        <c:ser>
          <c:idx val="1"/>
          <c:order val="1"/>
          <c:tx>
            <c:v>nu=4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Chi^2'!$L$4:$L$103</c:f>
              <c:numCache>
                <c:formatCode>General</c:formatCode>
                <c:ptCount val="100"/>
                <c:pt idx="0">
                  <c:v>0.04</c:v>
                </c:pt>
                <c:pt idx="1">
                  <c:v>0.08</c:v>
                </c:pt>
                <c:pt idx="2">
                  <c:v>0.12</c:v>
                </c:pt>
                <c:pt idx="3">
                  <c:v>0.16</c:v>
                </c:pt>
                <c:pt idx="4">
                  <c:v>0.2</c:v>
                </c:pt>
                <c:pt idx="5">
                  <c:v>0.24000000000000002</c:v>
                </c:pt>
                <c:pt idx="6">
                  <c:v>0.28000000000000003</c:v>
                </c:pt>
                <c:pt idx="7">
                  <c:v>0.32</c:v>
                </c:pt>
                <c:pt idx="8">
                  <c:v>0.36</c:v>
                </c:pt>
                <c:pt idx="9">
                  <c:v>0.39999999999999997</c:v>
                </c:pt>
                <c:pt idx="10">
                  <c:v>0.43999999999999995</c:v>
                </c:pt>
                <c:pt idx="11">
                  <c:v>0.47999999999999993</c:v>
                </c:pt>
                <c:pt idx="12">
                  <c:v>0.51999999999999991</c:v>
                </c:pt>
                <c:pt idx="13">
                  <c:v>0.55999999999999994</c:v>
                </c:pt>
                <c:pt idx="14">
                  <c:v>0.6</c:v>
                </c:pt>
                <c:pt idx="15">
                  <c:v>0.64</c:v>
                </c:pt>
                <c:pt idx="16">
                  <c:v>0.68</c:v>
                </c:pt>
                <c:pt idx="17">
                  <c:v>0.72000000000000008</c:v>
                </c:pt>
                <c:pt idx="18">
                  <c:v>0.76000000000000012</c:v>
                </c:pt>
                <c:pt idx="19">
                  <c:v>0.80000000000000016</c:v>
                </c:pt>
                <c:pt idx="20">
                  <c:v>0.84000000000000019</c:v>
                </c:pt>
                <c:pt idx="21">
                  <c:v>0.88000000000000023</c:v>
                </c:pt>
                <c:pt idx="22">
                  <c:v>0.92000000000000026</c:v>
                </c:pt>
                <c:pt idx="23">
                  <c:v>0.9600000000000003</c:v>
                </c:pt>
                <c:pt idx="24">
                  <c:v>1.0000000000000002</c:v>
                </c:pt>
                <c:pt idx="25">
                  <c:v>1.0400000000000003</c:v>
                </c:pt>
                <c:pt idx="26">
                  <c:v>1.0800000000000003</c:v>
                </c:pt>
                <c:pt idx="27">
                  <c:v>1.1200000000000003</c:v>
                </c:pt>
                <c:pt idx="28">
                  <c:v>1.1600000000000004</c:v>
                </c:pt>
                <c:pt idx="29">
                  <c:v>1.2000000000000004</c:v>
                </c:pt>
                <c:pt idx="30">
                  <c:v>1.2400000000000004</c:v>
                </c:pt>
                <c:pt idx="31">
                  <c:v>1.2800000000000005</c:v>
                </c:pt>
                <c:pt idx="32">
                  <c:v>1.3200000000000005</c:v>
                </c:pt>
                <c:pt idx="33">
                  <c:v>1.3600000000000005</c:v>
                </c:pt>
                <c:pt idx="34">
                  <c:v>1.4000000000000006</c:v>
                </c:pt>
                <c:pt idx="35">
                  <c:v>1.4400000000000006</c:v>
                </c:pt>
                <c:pt idx="36">
                  <c:v>1.4800000000000006</c:v>
                </c:pt>
                <c:pt idx="37">
                  <c:v>1.5200000000000007</c:v>
                </c:pt>
                <c:pt idx="38">
                  <c:v>1.5600000000000007</c:v>
                </c:pt>
                <c:pt idx="39">
                  <c:v>1.6000000000000008</c:v>
                </c:pt>
                <c:pt idx="40">
                  <c:v>1.6400000000000008</c:v>
                </c:pt>
                <c:pt idx="41">
                  <c:v>1.6800000000000008</c:v>
                </c:pt>
                <c:pt idx="42">
                  <c:v>1.7200000000000009</c:v>
                </c:pt>
                <c:pt idx="43">
                  <c:v>1.7600000000000009</c:v>
                </c:pt>
                <c:pt idx="44">
                  <c:v>1.8000000000000009</c:v>
                </c:pt>
                <c:pt idx="45">
                  <c:v>1.840000000000001</c:v>
                </c:pt>
                <c:pt idx="46">
                  <c:v>1.880000000000001</c:v>
                </c:pt>
                <c:pt idx="47">
                  <c:v>1.920000000000001</c:v>
                </c:pt>
                <c:pt idx="48">
                  <c:v>1.9600000000000011</c:v>
                </c:pt>
                <c:pt idx="49">
                  <c:v>2.0000000000000009</c:v>
                </c:pt>
                <c:pt idx="50">
                  <c:v>2.0400000000000009</c:v>
                </c:pt>
                <c:pt idx="51">
                  <c:v>2.080000000000001</c:v>
                </c:pt>
                <c:pt idx="52">
                  <c:v>2.120000000000001</c:v>
                </c:pt>
                <c:pt idx="53">
                  <c:v>2.160000000000001</c:v>
                </c:pt>
                <c:pt idx="54">
                  <c:v>2.2000000000000011</c:v>
                </c:pt>
                <c:pt idx="55">
                  <c:v>2.2400000000000011</c:v>
                </c:pt>
                <c:pt idx="56">
                  <c:v>2.2800000000000011</c:v>
                </c:pt>
                <c:pt idx="57">
                  <c:v>2.3200000000000012</c:v>
                </c:pt>
                <c:pt idx="58">
                  <c:v>2.3600000000000012</c:v>
                </c:pt>
                <c:pt idx="59">
                  <c:v>2.4000000000000012</c:v>
                </c:pt>
                <c:pt idx="60">
                  <c:v>2.4400000000000013</c:v>
                </c:pt>
                <c:pt idx="61">
                  <c:v>2.4800000000000013</c:v>
                </c:pt>
                <c:pt idx="62">
                  <c:v>2.5200000000000014</c:v>
                </c:pt>
                <c:pt idx="63">
                  <c:v>2.5600000000000014</c:v>
                </c:pt>
                <c:pt idx="64">
                  <c:v>2.6000000000000014</c:v>
                </c:pt>
                <c:pt idx="65">
                  <c:v>2.6400000000000015</c:v>
                </c:pt>
                <c:pt idx="66">
                  <c:v>2.6800000000000015</c:v>
                </c:pt>
                <c:pt idx="67">
                  <c:v>2.7200000000000015</c:v>
                </c:pt>
                <c:pt idx="68">
                  <c:v>2.7600000000000016</c:v>
                </c:pt>
                <c:pt idx="69">
                  <c:v>2.8000000000000016</c:v>
                </c:pt>
                <c:pt idx="70">
                  <c:v>2.8400000000000016</c:v>
                </c:pt>
                <c:pt idx="71">
                  <c:v>2.8800000000000017</c:v>
                </c:pt>
                <c:pt idx="72">
                  <c:v>2.9200000000000017</c:v>
                </c:pt>
                <c:pt idx="73">
                  <c:v>2.9600000000000017</c:v>
                </c:pt>
                <c:pt idx="74">
                  <c:v>3.0000000000000018</c:v>
                </c:pt>
                <c:pt idx="75">
                  <c:v>3.0400000000000018</c:v>
                </c:pt>
                <c:pt idx="76">
                  <c:v>3.0800000000000018</c:v>
                </c:pt>
                <c:pt idx="77">
                  <c:v>3.1200000000000019</c:v>
                </c:pt>
                <c:pt idx="78">
                  <c:v>3.1600000000000019</c:v>
                </c:pt>
                <c:pt idx="79">
                  <c:v>3.200000000000002</c:v>
                </c:pt>
                <c:pt idx="80">
                  <c:v>3.240000000000002</c:v>
                </c:pt>
                <c:pt idx="81">
                  <c:v>3.280000000000002</c:v>
                </c:pt>
                <c:pt idx="82">
                  <c:v>3.3200000000000021</c:v>
                </c:pt>
                <c:pt idx="83">
                  <c:v>3.3600000000000021</c:v>
                </c:pt>
                <c:pt idx="84">
                  <c:v>3.4000000000000021</c:v>
                </c:pt>
                <c:pt idx="85">
                  <c:v>3.4400000000000022</c:v>
                </c:pt>
                <c:pt idx="86">
                  <c:v>3.4800000000000022</c:v>
                </c:pt>
                <c:pt idx="87">
                  <c:v>3.5200000000000022</c:v>
                </c:pt>
                <c:pt idx="88">
                  <c:v>3.5600000000000023</c:v>
                </c:pt>
                <c:pt idx="89">
                  <c:v>3.6000000000000023</c:v>
                </c:pt>
                <c:pt idx="90">
                  <c:v>3.6400000000000023</c:v>
                </c:pt>
                <c:pt idx="91">
                  <c:v>3.6800000000000024</c:v>
                </c:pt>
                <c:pt idx="92">
                  <c:v>3.7200000000000024</c:v>
                </c:pt>
                <c:pt idx="93">
                  <c:v>3.7600000000000025</c:v>
                </c:pt>
                <c:pt idx="94">
                  <c:v>3.8000000000000025</c:v>
                </c:pt>
                <c:pt idx="95">
                  <c:v>3.8400000000000025</c:v>
                </c:pt>
                <c:pt idx="96">
                  <c:v>3.8800000000000026</c:v>
                </c:pt>
                <c:pt idx="97">
                  <c:v>3.9200000000000026</c:v>
                </c:pt>
                <c:pt idx="98">
                  <c:v>3.9600000000000026</c:v>
                </c:pt>
                <c:pt idx="99">
                  <c:v>4.0000000000000027</c:v>
                </c:pt>
              </c:numCache>
            </c:numRef>
          </c:xVal>
          <c:yVal>
            <c:numRef>
              <c:f>'PDF vs Chi^2'!$M$4:$M$102</c:f>
              <c:numCache>
                <c:formatCode>General</c:formatCode>
                <c:ptCount val="99"/>
                <c:pt idx="0">
                  <c:v>1.8470034390333394</c:v>
                </c:pt>
                <c:pt idx="1">
                  <c:v>1.2864124258610246</c:v>
                </c:pt>
                <c:pt idx="2">
                  <c:v>1.0344804064687367</c:v>
                </c:pt>
                <c:pt idx="3">
                  <c:v>0.88226644446622871</c:v>
                </c:pt>
                <c:pt idx="4">
                  <c:v>0.77705151481474166</c:v>
                </c:pt>
                <c:pt idx="5">
                  <c:v>0.69842763662555141</c:v>
                </c:pt>
                <c:pt idx="6">
                  <c:v>0.63659960500561052</c:v>
                </c:pt>
                <c:pt idx="7">
                  <c:v>0.58619723065493778</c:v>
                </c:pt>
                <c:pt idx="8">
                  <c:v>0.5439948350380498</c:v>
                </c:pt>
                <c:pt idx="9">
                  <c:v>0.50792086153805027</c:v>
                </c:pt>
                <c:pt idx="10">
                  <c:v>0.47657502028914622</c:v>
                </c:pt>
                <c:pt idx="11">
                  <c:v>0.44897160154721588</c:v>
                </c:pt>
                <c:pt idx="12">
                  <c:v>0.42439350413845661</c:v>
                </c:pt>
                <c:pt idx="13">
                  <c:v>0.40230460695351994</c:v>
                </c:pt>
                <c:pt idx="14">
                  <c:v>0.38229477070997858</c:v>
                </c:pt>
                <c:pt idx="15">
                  <c:v>0.36404400887573962</c:v>
                </c:pt>
                <c:pt idx="16">
                  <c:v>0.34729839514889904</c:v>
                </c:pt>
                <c:pt idx="17">
                  <c:v>0.33185341485598374</c:v>
                </c:pt>
                <c:pt idx="18">
                  <c:v>0.31754218380247595</c:v>
                </c:pt>
                <c:pt idx="19">
                  <c:v>0.30422693571425702</c:v>
                </c:pt>
                <c:pt idx="20">
                  <c:v>0.2917927566755445</c:v>
                </c:pt>
                <c:pt idx="21">
                  <c:v>0.28014289676339721</c:v>
                </c:pt>
                <c:pt idx="22">
                  <c:v>0.26919520953665554</c:v>
                </c:pt>
                <c:pt idx="23">
                  <c:v>0.25887941167275036</c:v>
                </c:pt>
                <c:pt idx="24">
                  <c:v>0.2491349480968858</c:v>
                </c:pt>
                <c:pt idx="25">
                  <c:v>0.23990931032575574</c:v>
                </c:pt>
                <c:pt idx="26">
                  <c:v>0.2311566983356606</c:v>
                </c:pt>
                <c:pt idx="27">
                  <c:v>0.22283694583040295</c:v>
                </c:pt>
                <c:pt idx="28">
                  <c:v>0.21491464962542065</c:v>
                </c:pt>
                <c:pt idx="29">
                  <c:v>0.20735845876344847</c:v>
                </c:pt>
                <c:pt idx="30">
                  <c:v>0.20014048976664847</c:v>
                </c:pt>
                <c:pt idx="31">
                  <c:v>0.1932358423381447</c:v>
                </c:pt>
                <c:pt idx="32">
                  <c:v>0.18662219568665497</c:v>
                </c:pt>
                <c:pt idx="33">
                  <c:v>0.18027947003661543</c:v>
                </c:pt>
                <c:pt idx="34">
                  <c:v>0.17418954120445043</c:v>
                </c:pt>
                <c:pt idx="35">
                  <c:v>0.16833599865331192</c:v>
                </c:pt>
                <c:pt idx="36">
                  <c:v>0.1627039393865628</c:v>
                </c:pt>
                <c:pt idx="37">
                  <c:v>0.15727979155106139</c:v>
                </c:pt>
                <c:pt idx="38">
                  <c:v>0.15205116280182712</c:v>
                </c:pt>
                <c:pt idx="39">
                  <c:v>0.1470067094086539</c:v>
                </c:pt>
                <c:pt idx="40">
                  <c:v>0.14213602282116641</c:v>
                </c:pt>
                <c:pt idx="41">
                  <c:v>0.13742953099549546</c:v>
                </c:pt>
                <c:pt idx="42">
                  <c:v>0.13287841225624272</c:v>
                </c:pt>
                <c:pt idx="43">
                  <c:v>0.12847451984686778</c:v>
                </c:pt>
                <c:pt idx="44">
                  <c:v>0.12421031562932798</c:v>
                </c:pt>
                <c:pt idx="45">
                  <c:v>0.12007881164458022</c:v>
                </c:pt>
                <c:pt idx="46">
                  <c:v>0.11607351845094672</c:v>
                </c:pt>
                <c:pt idx="47">
                  <c:v>0.11218839932634818</c:v>
                </c:pt>
                <c:pt idx="48">
                  <c:v>0.10841782956008571</c:v>
                </c:pt>
                <c:pt idx="49">
                  <c:v>0.10475656017578475</c:v>
                </c:pt>
                <c:pt idx="50">
                  <c:v>0.10119968552372766</c:v>
                </c:pt>
                <c:pt idx="51">
                  <c:v>9.7742614261630847E-2</c:v>
                </c:pt>
                <c:pt idx="52">
                  <c:v>9.4381043310795984E-2</c:v>
                </c:pt>
                <c:pt idx="53">
                  <c:v>9.1110934431765059E-2</c:v>
                </c:pt>
                <c:pt idx="54">
                  <c:v>8.7928493111979311E-2</c:v>
                </c:pt>
                <c:pt idx="55">
                  <c:v>8.4830149498980406E-2</c:v>
                </c:pt>
                <c:pt idx="56">
                  <c:v>8.181254114761885E-2</c:v>
                </c:pt>
                <c:pt idx="57">
                  <c:v>7.8872497379555234E-2</c:v>
                </c:pt>
                <c:pt idx="58">
                  <c:v>7.6007025078869583E-2</c:v>
                </c:pt>
                <c:pt idx="59">
                  <c:v>7.3213295769516296E-2</c:v>
                </c:pt>
                <c:pt idx="60">
                  <c:v>7.0488633839238521E-2</c:v>
                </c:pt>
                <c:pt idx="61">
                  <c:v>6.7830505790847706E-2</c:v>
                </c:pt>
                <c:pt idx="62">
                  <c:v>6.5236510415878149E-2</c:v>
                </c:pt>
                <c:pt idx="63">
                  <c:v>6.2704369797859594E-2</c:v>
                </c:pt>
                <c:pt idx="64">
                  <c:v>6.0231921063091082E-2</c:v>
                </c:pt>
                <c:pt idx="65">
                  <c:v>5.7817108806074526E-2</c:v>
                </c:pt>
                <c:pt idx="66">
                  <c:v>5.5457978124867385E-2</c:v>
                </c:pt>
                <c:pt idx="67">
                  <c:v>5.3152668208707544E-2</c:v>
                </c:pt>
                <c:pt idx="68">
                  <c:v>5.0899406426487048E-2</c:v>
                </c:pt>
                <c:pt idx="69">
                  <c:v>4.8696502870120069E-2</c:v>
                </c:pt>
                <c:pt idx="70">
                  <c:v>4.6542345311671431E-2</c:v>
                </c:pt>
                <c:pt idx="71">
                  <c:v>4.4435394537361957E-2</c:v>
                </c:pt>
                <c:pt idx="72">
                  <c:v>4.2374180025327772E-2</c:v>
                </c:pt>
                <c:pt idx="73">
                  <c:v>4.0357295937340366E-2</c:v>
                </c:pt>
                <c:pt idx="74">
                  <c:v>3.8383397397648171E-2</c:v>
                </c:pt>
                <c:pt idx="75">
                  <c:v>3.6451197034726553E-2</c:v>
                </c:pt>
                <c:pt idx="76">
                  <c:v>3.4559461764060842E-2</c:v>
                </c:pt>
                <c:pt idx="77">
                  <c:v>3.270700979217063E-2</c:v>
                </c:pt>
                <c:pt idx="78">
                  <c:v>3.0892707823945719E-2</c:v>
                </c:pt>
                <c:pt idx="79">
                  <c:v>2.9115468457028424E-2</c:v>
                </c:pt>
                <c:pt idx="80">
                  <c:v>2.7374247748468038E-2</c:v>
                </c:pt>
                <c:pt idx="81">
                  <c:v>2.5668042940211491E-2</c:v>
                </c:pt>
                <c:pt idx="82">
                  <c:v>2.3995890331195167E-2</c:v>
                </c:pt>
                <c:pt idx="83">
                  <c:v>2.2356863284884045E-2</c:v>
                </c:pt>
                <c:pt idx="84">
                  <c:v>2.0750070362077773E-2</c:v>
                </c:pt>
                <c:pt idx="85">
                  <c:v>1.9174653569681087E-2</c:v>
                </c:pt>
                <c:pt idx="86">
                  <c:v>1.7629786716929191E-2</c:v>
                </c:pt>
                <c:pt idx="87">
                  <c:v>1.6114673871275229E-2</c:v>
                </c:pt>
                <c:pt idx="88">
                  <c:v>1.4628547906796007E-2</c:v>
                </c:pt>
                <c:pt idx="89">
                  <c:v>1.317066913856043E-2</c:v>
                </c:pt>
                <c:pt idx="90">
                  <c:v>1.1740324036938456E-2</c:v>
                </c:pt>
                <c:pt idx="91">
                  <c:v>1.0336824016313358E-2</c:v>
                </c:pt>
                <c:pt idx="92">
                  <c:v>8.9595042931008683E-3</c:v>
                </c:pt>
                <c:pt idx="93">
                  <c:v>7.6077228083799454E-3</c:v>
                </c:pt>
                <c:pt idx="94">
                  <c:v>6.2808592108058803E-3</c:v>
                </c:pt>
                <c:pt idx="95">
                  <c:v>4.9783138958099027E-3</c:v>
                </c:pt>
                <c:pt idx="96">
                  <c:v>3.699507097394172E-3</c:v>
                </c:pt>
                <c:pt idx="97">
                  <c:v>2.443878029109637E-3</c:v>
                </c:pt>
                <c:pt idx="98">
                  <c:v>1.2108840710589263E-3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D5-3F47-85FD-D29F9393DB17}"/>
            </c:ext>
          </c:extLst>
        </c:ser>
        <c:ser>
          <c:idx val="2"/>
          <c:order val="2"/>
          <c:tx>
            <c:v>nu=9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Chi^2'!$P$4:$P$103</c:f>
              <c:numCache>
                <c:formatCode>General</c:formatCode>
                <c:ptCount val="100"/>
                <c:pt idx="0">
                  <c:v>0.09</c:v>
                </c:pt>
                <c:pt idx="1">
                  <c:v>0.18</c:v>
                </c:pt>
                <c:pt idx="2">
                  <c:v>0.27</c:v>
                </c:pt>
                <c:pt idx="3">
                  <c:v>0.36</c:v>
                </c:pt>
                <c:pt idx="4">
                  <c:v>0.45</c:v>
                </c:pt>
                <c:pt idx="5">
                  <c:v>0.54</c:v>
                </c:pt>
                <c:pt idx="6">
                  <c:v>0.63000000000000012</c:v>
                </c:pt>
                <c:pt idx="7">
                  <c:v>0.72</c:v>
                </c:pt>
                <c:pt idx="8">
                  <c:v>0.80999999999999994</c:v>
                </c:pt>
                <c:pt idx="9">
                  <c:v>0.89999999999999991</c:v>
                </c:pt>
                <c:pt idx="10">
                  <c:v>0.98999999999999988</c:v>
                </c:pt>
                <c:pt idx="11">
                  <c:v>1.0799999999999998</c:v>
                </c:pt>
                <c:pt idx="12">
                  <c:v>1.1699999999999997</c:v>
                </c:pt>
                <c:pt idx="13">
                  <c:v>1.2599999999999998</c:v>
                </c:pt>
                <c:pt idx="14">
                  <c:v>1.3499999999999999</c:v>
                </c:pt>
                <c:pt idx="15">
                  <c:v>1.44</c:v>
                </c:pt>
                <c:pt idx="16">
                  <c:v>1.53</c:v>
                </c:pt>
                <c:pt idx="17">
                  <c:v>1.62</c:v>
                </c:pt>
                <c:pt idx="18">
                  <c:v>1.7100000000000002</c:v>
                </c:pt>
                <c:pt idx="19">
                  <c:v>1.8000000000000003</c:v>
                </c:pt>
                <c:pt idx="20">
                  <c:v>1.8900000000000003</c:v>
                </c:pt>
                <c:pt idx="21">
                  <c:v>1.9800000000000004</c:v>
                </c:pt>
                <c:pt idx="22">
                  <c:v>2.0700000000000007</c:v>
                </c:pt>
                <c:pt idx="23">
                  <c:v>2.1600000000000006</c:v>
                </c:pt>
                <c:pt idx="24">
                  <c:v>2.2500000000000004</c:v>
                </c:pt>
                <c:pt idx="25">
                  <c:v>2.3400000000000007</c:v>
                </c:pt>
                <c:pt idx="26">
                  <c:v>2.4300000000000006</c:v>
                </c:pt>
                <c:pt idx="27">
                  <c:v>2.5200000000000009</c:v>
                </c:pt>
                <c:pt idx="28">
                  <c:v>2.6100000000000008</c:v>
                </c:pt>
                <c:pt idx="29">
                  <c:v>2.7000000000000011</c:v>
                </c:pt>
                <c:pt idx="30">
                  <c:v>2.7900000000000009</c:v>
                </c:pt>
                <c:pt idx="31">
                  <c:v>2.8800000000000012</c:v>
                </c:pt>
                <c:pt idx="32">
                  <c:v>2.9700000000000011</c:v>
                </c:pt>
                <c:pt idx="33">
                  <c:v>3.0600000000000014</c:v>
                </c:pt>
                <c:pt idx="34">
                  <c:v>3.1500000000000012</c:v>
                </c:pt>
                <c:pt idx="35">
                  <c:v>3.2400000000000015</c:v>
                </c:pt>
                <c:pt idx="36">
                  <c:v>3.3300000000000014</c:v>
                </c:pt>
                <c:pt idx="37">
                  <c:v>3.4200000000000017</c:v>
                </c:pt>
                <c:pt idx="38">
                  <c:v>3.5100000000000016</c:v>
                </c:pt>
                <c:pt idx="39">
                  <c:v>3.6000000000000019</c:v>
                </c:pt>
                <c:pt idx="40">
                  <c:v>3.6900000000000017</c:v>
                </c:pt>
                <c:pt idx="41">
                  <c:v>3.780000000000002</c:v>
                </c:pt>
                <c:pt idx="42">
                  <c:v>3.8700000000000019</c:v>
                </c:pt>
                <c:pt idx="43">
                  <c:v>3.9600000000000022</c:v>
                </c:pt>
                <c:pt idx="44">
                  <c:v>4.0500000000000025</c:v>
                </c:pt>
                <c:pt idx="45">
                  <c:v>4.1400000000000023</c:v>
                </c:pt>
                <c:pt idx="46">
                  <c:v>4.2300000000000022</c:v>
                </c:pt>
                <c:pt idx="47">
                  <c:v>4.3200000000000021</c:v>
                </c:pt>
                <c:pt idx="48">
                  <c:v>4.4100000000000028</c:v>
                </c:pt>
                <c:pt idx="49">
                  <c:v>4.5000000000000018</c:v>
                </c:pt>
                <c:pt idx="50">
                  <c:v>4.5900000000000016</c:v>
                </c:pt>
                <c:pt idx="51">
                  <c:v>4.6800000000000024</c:v>
                </c:pt>
                <c:pt idx="52">
                  <c:v>4.7700000000000022</c:v>
                </c:pt>
                <c:pt idx="53">
                  <c:v>4.8600000000000021</c:v>
                </c:pt>
                <c:pt idx="54">
                  <c:v>4.9500000000000028</c:v>
                </c:pt>
                <c:pt idx="55">
                  <c:v>5.0400000000000027</c:v>
                </c:pt>
                <c:pt idx="56">
                  <c:v>5.1300000000000026</c:v>
                </c:pt>
                <c:pt idx="57">
                  <c:v>5.2200000000000024</c:v>
                </c:pt>
                <c:pt idx="58">
                  <c:v>5.3100000000000023</c:v>
                </c:pt>
                <c:pt idx="59">
                  <c:v>5.400000000000003</c:v>
                </c:pt>
                <c:pt idx="60">
                  <c:v>5.4900000000000029</c:v>
                </c:pt>
                <c:pt idx="61">
                  <c:v>5.5800000000000027</c:v>
                </c:pt>
                <c:pt idx="62">
                  <c:v>5.6700000000000035</c:v>
                </c:pt>
                <c:pt idx="63">
                  <c:v>5.7600000000000033</c:v>
                </c:pt>
                <c:pt idx="64">
                  <c:v>5.8500000000000032</c:v>
                </c:pt>
                <c:pt idx="65">
                  <c:v>5.9400000000000031</c:v>
                </c:pt>
                <c:pt idx="66">
                  <c:v>6.0300000000000029</c:v>
                </c:pt>
                <c:pt idx="67">
                  <c:v>6.1200000000000037</c:v>
                </c:pt>
                <c:pt idx="68">
                  <c:v>6.2100000000000035</c:v>
                </c:pt>
                <c:pt idx="69">
                  <c:v>6.3000000000000034</c:v>
                </c:pt>
                <c:pt idx="70">
                  <c:v>6.3900000000000041</c:v>
                </c:pt>
                <c:pt idx="71">
                  <c:v>6.480000000000004</c:v>
                </c:pt>
                <c:pt idx="72">
                  <c:v>6.5700000000000038</c:v>
                </c:pt>
                <c:pt idx="73">
                  <c:v>6.6600000000000037</c:v>
                </c:pt>
                <c:pt idx="74">
                  <c:v>6.7500000000000036</c:v>
                </c:pt>
                <c:pt idx="75">
                  <c:v>6.8400000000000043</c:v>
                </c:pt>
                <c:pt idx="76">
                  <c:v>6.9300000000000042</c:v>
                </c:pt>
                <c:pt idx="77">
                  <c:v>7.020000000000004</c:v>
                </c:pt>
                <c:pt idx="78">
                  <c:v>7.1100000000000048</c:v>
                </c:pt>
                <c:pt idx="79">
                  <c:v>7.2000000000000046</c:v>
                </c:pt>
                <c:pt idx="80">
                  <c:v>7.2900000000000045</c:v>
                </c:pt>
                <c:pt idx="81">
                  <c:v>7.3800000000000043</c:v>
                </c:pt>
                <c:pt idx="82">
                  <c:v>7.4700000000000042</c:v>
                </c:pt>
                <c:pt idx="83">
                  <c:v>7.5600000000000049</c:v>
                </c:pt>
                <c:pt idx="84">
                  <c:v>7.6500000000000048</c:v>
                </c:pt>
                <c:pt idx="85">
                  <c:v>7.7400000000000047</c:v>
                </c:pt>
                <c:pt idx="86">
                  <c:v>7.8300000000000054</c:v>
                </c:pt>
                <c:pt idx="87">
                  <c:v>7.9200000000000053</c:v>
                </c:pt>
                <c:pt idx="88">
                  <c:v>8.0100000000000051</c:v>
                </c:pt>
                <c:pt idx="89">
                  <c:v>8.100000000000005</c:v>
                </c:pt>
                <c:pt idx="90">
                  <c:v>8.1900000000000048</c:v>
                </c:pt>
                <c:pt idx="91">
                  <c:v>8.2800000000000047</c:v>
                </c:pt>
                <c:pt idx="92">
                  <c:v>8.3700000000000045</c:v>
                </c:pt>
                <c:pt idx="93">
                  <c:v>8.4600000000000062</c:v>
                </c:pt>
                <c:pt idx="94">
                  <c:v>8.550000000000006</c:v>
                </c:pt>
                <c:pt idx="95">
                  <c:v>8.6400000000000059</c:v>
                </c:pt>
                <c:pt idx="96">
                  <c:v>8.7300000000000058</c:v>
                </c:pt>
                <c:pt idx="97">
                  <c:v>8.8200000000000056</c:v>
                </c:pt>
                <c:pt idx="98">
                  <c:v>8.9100000000000055</c:v>
                </c:pt>
                <c:pt idx="99">
                  <c:v>9.0000000000000053</c:v>
                </c:pt>
              </c:numCache>
            </c:numRef>
          </c:xVal>
          <c:yVal>
            <c:numRef>
              <c:f>'PDF vs Chi^2'!$Q$4:$Q$103</c:f>
              <c:numCache>
                <c:formatCode>General</c:formatCode>
                <c:ptCount val="100"/>
                <c:pt idx="0">
                  <c:v>1.2459716511038024</c:v>
                </c:pt>
                <c:pt idx="1">
                  <c:v>0.84839432351230482</c:v>
                </c:pt>
                <c:pt idx="2">
                  <c:v>0.66680600764717612</c:v>
                </c:pt>
                <c:pt idx="3">
                  <c:v>0.55567009048490201</c:v>
                </c:pt>
                <c:pt idx="4">
                  <c:v>0.47806287614640319</c:v>
                </c:pt>
                <c:pt idx="5">
                  <c:v>0.41961405752108055</c:v>
                </c:pt>
                <c:pt idx="6">
                  <c:v>0.37338880081233483</c:v>
                </c:pt>
                <c:pt idx="7">
                  <c:v>0.33556392626359172</c:v>
                </c:pt>
                <c:pt idx="8">
                  <c:v>0.30382983235685873</c:v>
                </c:pt>
                <c:pt idx="9">
                  <c:v>0.27669452160322627</c:v>
                </c:pt>
                <c:pt idx="10">
                  <c:v>0.25314333000016803</c:v>
                </c:pt>
                <c:pt idx="11">
                  <c:v>0.23245752787695884</c:v>
                </c:pt>
                <c:pt idx="12">
                  <c:v>0.21411086942332311</c:v>
                </c:pt>
                <c:pt idx="13">
                  <c:v>0.19770731224880977</c:v>
                </c:pt>
                <c:pt idx="14">
                  <c:v>0.18294181537692558</c:v>
                </c:pt>
                <c:pt idx="15">
                  <c:v>0.1695747262319601</c:v>
                </c:pt>
                <c:pt idx="16">
                  <c:v>0.15741450691609732</c:v>
                </c:pt>
                <c:pt idx="17">
                  <c:v>0.14630576201033993</c:v>
                </c:pt>
                <c:pt idx="18">
                  <c:v>0.13612074108521124</c:v>
                </c:pt>
                <c:pt idx="19">
                  <c:v>0.12675318006242783</c:v>
                </c:pt>
                <c:pt idx="20">
                  <c:v>0.11811375425092391</c:v>
                </c:pt>
                <c:pt idx="21">
                  <c:v>0.11012666535323087</c:v>
                </c:pt>
                <c:pt idx="22">
                  <c:v>0.10272704133647451</c:v>
                </c:pt>
                <c:pt idx="23">
                  <c:v>9.5858928839925736E-2</c:v>
                </c:pt>
                <c:pt idx="24">
                  <c:v>8.9473724111444344E-2</c:v>
                </c:pt>
                <c:pt idx="25">
                  <c:v>8.3528932999168012E-2</c:v>
                </c:pt>
                <c:pt idx="26">
                  <c:v>7.7987180981838808E-2</c:v>
                </c:pt>
                <c:pt idx="27">
                  <c:v>7.281541540149164E-2</c:v>
                </c:pt>
                <c:pt idx="28">
                  <c:v>6.7984257018233366E-2</c:v>
                </c:pt>
                <c:pt idx="29">
                  <c:v>6.346746871707297E-2</c:v>
                </c:pt>
                <c:pt idx="30">
                  <c:v>5.9241516966560541E-2</c:v>
                </c:pt>
                <c:pt idx="31">
                  <c:v>5.5285207333625123E-2</c:v>
                </c:pt>
                <c:pt idx="32">
                  <c:v>5.1579379594246626E-2</c:v>
                </c:pt>
                <c:pt idx="33">
                  <c:v>4.8106651156675131E-2</c:v>
                </c:pt>
                <c:pt idx="34">
                  <c:v>4.4851199920344295E-2</c:v>
                </c:pt>
                <c:pt idx="35">
                  <c:v>4.179857953289557E-2</c:v>
                </c:pt>
                <c:pt idx="36">
                  <c:v>3.8935561425470736E-2</c:v>
                </c:pt>
                <c:pt idx="37">
                  <c:v>3.624999910798038E-2</c:v>
                </c:pt>
                <c:pt idx="38">
                  <c:v>3.3730711068368495E-2</c:v>
                </c:pt>
                <c:pt idx="39">
                  <c:v>3.1367379299711867E-2</c:v>
                </c:pt>
                <c:pt idx="40">
                  <c:v>2.9150461018523251E-2</c:v>
                </c:pt>
                <c:pt idx="41">
                  <c:v>2.7071111568533313E-2</c:v>
                </c:pt>
                <c:pt idx="42">
                  <c:v>2.5121116850438843E-2</c:v>
                </c:pt>
                <c:pt idx="43">
                  <c:v>2.3292833897853783E-2</c:v>
                </c:pt>
                <c:pt idx="44">
                  <c:v>2.1579138446965154E-2</c:v>
                </c:pt>
                <c:pt idx="45">
                  <c:v>1.9973378532975268E-2</c:v>
                </c:pt>
                <c:pt idx="46">
                  <c:v>1.8469333298691347E-2</c:v>
                </c:pt>
                <c:pt idx="47">
                  <c:v>1.7061176326163632E-2</c:v>
                </c:pt>
                <c:pt idx="48">
                  <c:v>1.5743442906230271E-2</c:v>
                </c:pt>
                <c:pt idx="49">
                  <c:v>1.4511000747278442E-2</c:v>
                </c:pt>
                <c:pt idx="50">
                  <c:v>1.3359023696718063E-2</c:v>
                </c:pt>
                <c:pt idx="51">
                  <c:v>1.228296810917609E-2</c:v>
                </c:pt>
                <c:pt idx="52">
                  <c:v>1.1278551546333771E-2</c:v>
                </c:pt>
                <c:pt idx="53">
                  <c:v>1.0341733536323183E-2</c:v>
                </c:pt>
                <c:pt idx="54">
                  <c:v>9.4686981570298485E-3</c:v>
                </c:pt>
                <c:pt idx="55">
                  <c:v>8.655838238620428E-3</c:v>
                </c:pt>
                <c:pt idx="56">
                  <c:v>7.8997410070302566E-3</c:v>
                </c:pt>
                <c:pt idx="57">
                  <c:v>7.1971750127446622E-3</c:v>
                </c:pt>
                <c:pt idx="58">
                  <c:v>6.5450782086000584E-3</c:v>
                </c:pt>
                <c:pt idx="59">
                  <c:v>5.9405470570184681E-3</c:v>
                </c:pt>
                <c:pt idx="60">
                  <c:v>5.3808265614900342E-3</c:v>
                </c:pt>
                <c:pt idx="61">
                  <c:v>4.8633011295791543E-3</c:v>
                </c:pt>
                <c:pt idx="62">
                  <c:v>4.3854861855412213E-3</c:v>
                </c:pt>
                <c:pt idx="63">
                  <c:v>3.9450204600408193E-3</c:v>
                </c:pt>
                <c:pt idx="64">
                  <c:v>3.5396588926632552E-3</c:v>
                </c:pt>
                <c:pt idx="65">
                  <c:v>3.1672660900805682E-3</c:v>
                </c:pt>
                <c:pt idx="66">
                  <c:v>2.8258102890167968E-3</c:v>
                </c:pt>
                <c:pt idx="67">
                  <c:v>2.5133577786779705E-3</c:v>
                </c:pt>
                <c:pt idx="68">
                  <c:v>2.2280677421753418E-3</c:v>
                </c:pt>
                <c:pt idx="69">
                  <c:v>1.9681874807650655E-3</c:v>
                </c:pt>
                <c:pt idx="70">
                  <c:v>1.7320479885309329E-3</c:v>
                </c:pt>
                <c:pt idx="71">
                  <c:v>1.5180598485148541E-3</c:v>
                </c:pt>
                <c:pt idx="72">
                  <c:v>1.3247094243095496E-3</c:v>
                </c:pt>
                <c:pt idx="73">
                  <c:v>1.1505553238196136E-3</c:v>
                </c:pt>
                <c:pt idx="74">
                  <c:v>9.942251143137354E-4</c:v>
                </c:pt>
                <c:pt idx="75">
                  <c:v>8.5441227007159056E-4</c:v>
                </c:pt>
                <c:pt idx="76">
                  <c:v>7.2987333590814616E-4</c:v>
                </c:pt>
                <c:pt idx="77">
                  <c:v>6.1942529166746823E-4</c:v>
                </c:pt>
                <c:pt idx="78">
                  <c:v>5.219431044473597E-4</c:v>
                </c:pt>
                <c:pt idx="79">
                  <c:v>4.3635745687359284E-4</c:v>
                </c:pt>
                <c:pt idx="80">
                  <c:v>3.6165264121680775E-4</c:v>
                </c:pt>
                <c:pt idx="81">
                  <c:v>2.9686461056611653E-4</c:v>
                </c:pt>
                <c:pt idx="82">
                  <c:v>2.4107917967425489E-4</c:v>
                </c:pt>
                <c:pt idx="83">
                  <c:v>1.9343036950818452E-4</c:v>
                </c:pt>
                <c:pt idx="84">
                  <c:v>1.5309889102385317E-4</c:v>
                </c:pt>
                <c:pt idx="85">
                  <c:v>1.1931076529579239E-4</c:v>
                </c:pt>
                <c:pt idx="86">
                  <c:v>9.1336078954552173E-5</c:v>
                </c:pt>
                <c:pt idx="87">
                  <c:v>6.8487876035199823E-5</c:v>
                </c:pt>
                <c:pt idx="88">
                  <c:v>5.0121189990638534E-5</c:v>
                </c:pt>
                <c:pt idx="89">
                  <c:v>3.5632223036883389E-5</c:v>
                </c:pt>
                <c:pt idx="90">
                  <c:v>2.445768458883775E-5</c:v>
                </c:pt>
                <c:pt idx="91">
                  <c:v>1.6074306998454363E-5</c:v>
                </c:pt>
                <c:pt idx="92">
                  <c:v>9.9985663020418352E-6</c:v>
                </c:pt>
                <c:pt idx="93">
                  <c:v>5.7866503666861134E-6</c:v>
                </c:pt>
                <c:pt idx="94">
                  <c:v>3.0347408669314387E-6</c:v>
                </c:pt>
                <c:pt idx="95">
                  <c:v>1.3797177081186017E-6</c:v>
                </c:pt>
                <c:pt idx="96">
                  <c:v>5.0047543970777053E-7</c:v>
                </c:pt>
                <c:pt idx="97">
                  <c:v>1.2021687278976921E-7</c:v>
                </c:pt>
                <c:pt idx="98">
                  <c:v>1.0550814518751156E-8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D5-3F47-85FD-D29F9393DB17}"/>
            </c:ext>
          </c:extLst>
        </c:ser>
        <c:ser>
          <c:idx val="3"/>
          <c:order val="3"/>
          <c:tx>
            <c:v>nu=16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Chi^2'!$T$4:$T$103</c:f>
              <c:numCache>
                <c:formatCode>General</c:formatCode>
                <c:ptCount val="100"/>
                <c:pt idx="0">
                  <c:v>0.16</c:v>
                </c:pt>
                <c:pt idx="1">
                  <c:v>0.32</c:v>
                </c:pt>
                <c:pt idx="2">
                  <c:v>0.48</c:v>
                </c:pt>
                <c:pt idx="3">
                  <c:v>0.64</c:v>
                </c:pt>
                <c:pt idx="4">
                  <c:v>0.8</c:v>
                </c:pt>
                <c:pt idx="5">
                  <c:v>0.96000000000000008</c:v>
                </c:pt>
                <c:pt idx="6">
                  <c:v>1.1200000000000001</c:v>
                </c:pt>
                <c:pt idx="7">
                  <c:v>1.28</c:v>
                </c:pt>
                <c:pt idx="8">
                  <c:v>1.44</c:v>
                </c:pt>
                <c:pt idx="9">
                  <c:v>1.5999999999999999</c:v>
                </c:pt>
                <c:pt idx="10">
                  <c:v>1.7599999999999998</c:v>
                </c:pt>
                <c:pt idx="11">
                  <c:v>1.9199999999999997</c:v>
                </c:pt>
                <c:pt idx="12">
                  <c:v>2.0799999999999996</c:v>
                </c:pt>
                <c:pt idx="13">
                  <c:v>2.2399999999999998</c:v>
                </c:pt>
                <c:pt idx="14">
                  <c:v>2.4</c:v>
                </c:pt>
                <c:pt idx="15">
                  <c:v>2.56</c:v>
                </c:pt>
                <c:pt idx="16">
                  <c:v>2.72</c:v>
                </c:pt>
                <c:pt idx="17">
                  <c:v>2.8800000000000003</c:v>
                </c:pt>
                <c:pt idx="18">
                  <c:v>3.0400000000000005</c:v>
                </c:pt>
                <c:pt idx="19">
                  <c:v>3.2000000000000006</c:v>
                </c:pt>
                <c:pt idx="20">
                  <c:v>3.3600000000000008</c:v>
                </c:pt>
                <c:pt idx="21">
                  <c:v>3.5200000000000009</c:v>
                </c:pt>
                <c:pt idx="22">
                  <c:v>3.680000000000001</c:v>
                </c:pt>
                <c:pt idx="23">
                  <c:v>3.8400000000000012</c:v>
                </c:pt>
                <c:pt idx="24">
                  <c:v>4.0000000000000009</c:v>
                </c:pt>
                <c:pt idx="25">
                  <c:v>4.160000000000001</c:v>
                </c:pt>
                <c:pt idx="26">
                  <c:v>4.3200000000000012</c:v>
                </c:pt>
                <c:pt idx="27">
                  <c:v>4.4800000000000013</c:v>
                </c:pt>
                <c:pt idx="28">
                  <c:v>4.6400000000000015</c:v>
                </c:pt>
                <c:pt idx="29">
                  <c:v>4.8000000000000016</c:v>
                </c:pt>
                <c:pt idx="30">
                  <c:v>4.9600000000000017</c:v>
                </c:pt>
                <c:pt idx="31">
                  <c:v>5.1200000000000019</c:v>
                </c:pt>
                <c:pt idx="32">
                  <c:v>5.280000000000002</c:v>
                </c:pt>
                <c:pt idx="33">
                  <c:v>5.4400000000000022</c:v>
                </c:pt>
                <c:pt idx="34">
                  <c:v>5.6000000000000023</c:v>
                </c:pt>
                <c:pt idx="35">
                  <c:v>5.7600000000000025</c:v>
                </c:pt>
                <c:pt idx="36">
                  <c:v>5.9200000000000026</c:v>
                </c:pt>
                <c:pt idx="37">
                  <c:v>6.0800000000000027</c:v>
                </c:pt>
                <c:pt idx="38">
                  <c:v>6.2400000000000029</c:v>
                </c:pt>
                <c:pt idx="39">
                  <c:v>6.400000000000003</c:v>
                </c:pt>
                <c:pt idx="40">
                  <c:v>6.5600000000000032</c:v>
                </c:pt>
                <c:pt idx="41">
                  <c:v>6.7200000000000033</c:v>
                </c:pt>
                <c:pt idx="42">
                  <c:v>6.8800000000000034</c:v>
                </c:pt>
                <c:pt idx="43">
                  <c:v>7.0400000000000036</c:v>
                </c:pt>
                <c:pt idx="44">
                  <c:v>7.2000000000000037</c:v>
                </c:pt>
                <c:pt idx="45">
                  <c:v>7.3600000000000039</c:v>
                </c:pt>
                <c:pt idx="46">
                  <c:v>7.520000000000004</c:v>
                </c:pt>
                <c:pt idx="47">
                  <c:v>7.6800000000000042</c:v>
                </c:pt>
                <c:pt idx="48">
                  <c:v>7.8400000000000043</c:v>
                </c:pt>
                <c:pt idx="49">
                  <c:v>8.0000000000000036</c:v>
                </c:pt>
                <c:pt idx="50">
                  <c:v>8.1600000000000037</c:v>
                </c:pt>
                <c:pt idx="51">
                  <c:v>8.3200000000000038</c:v>
                </c:pt>
                <c:pt idx="52">
                  <c:v>8.480000000000004</c:v>
                </c:pt>
                <c:pt idx="53">
                  <c:v>8.6400000000000041</c:v>
                </c:pt>
                <c:pt idx="54">
                  <c:v>8.8000000000000043</c:v>
                </c:pt>
                <c:pt idx="55">
                  <c:v>8.9600000000000044</c:v>
                </c:pt>
                <c:pt idx="56">
                  <c:v>9.1200000000000045</c:v>
                </c:pt>
                <c:pt idx="57">
                  <c:v>9.2800000000000047</c:v>
                </c:pt>
                <c:pt idx="58">
                  <c:v>9.4400000000000048</c:v>
                </c:pt>
                <c:pt idx="59">
                  <c:v>9.600000000000005</c:v>
                </c:pt>
                <c:pt idx="60">
                  <c:v>9.7600000000000051</c:v>
                </c:pt>
                <c:pt idx="61">
                  <c:v>9.9200000000000053</c:v>
                </c:pt>
                <c:pt idx="62">
                  <c:v>10.080000000000005</c:v>
                </c:pt>
                <c:pt idx="63">
                  <c:v>10.240000000000006</c:v>
                </c:pt>
                <c:pt idx="64">
                  <c:v>10.400000000000006</c:v>
                </c:pt>
                <c:pt idx="65">
                  <c:v>10.560000000000006</c:v>
                </c:pt>
                <c:pt idx="66">
                  <c:v>10.720000000000006</c:v>
                </c:pt>
                <c:pt idx="67">
                  <c:v>10.880000000000006</c:v>
                </c:pt>
                <c:pt idx="68">
                  <c:v>11.040000000000006</c:v>
                </c:pt>
                <c:pt idx="69">
                  <c:v>11.200000000000006</c:v>
                </c:pt>
                <c:pt idx="70">
                  <c:v>11.360000000000007</c:v>
                </c:pt>
                <c:pt idx="71">
                  <c:v>11.520000000000007</c:v>
                </c:pt>
                <c:pt idx="72">
                  <c:v>11.680000000000007</c:v>
                </c:pt>
                <c:pt idx="73">
                  <c:v>11.840000000000007</c:v>
                </c:pt>
                <c:pt idx="74">
                  <c:v>12.000000000000007</c:v>
                </c:pt>
                <c:pt idx="75">
                  <c:v>12.160000000000007</c:v>
                </c:pt>
                <c:pt idx="76">
                  <c:v>12.320000000000007</c:v>
                </c:pt>
                <c:pt idx="77">
                  <c:v>12.480000000000008</c:v>
                </c:pt>
                <c:pt idx="78">
                  <c:v>12.640000000000008</c:v>
                </c:pt>
                <c:pt idx="79">
                  <c:v>12.800000000000008</c:v>
                </c:pt>
                <c:pt idx="80">
                  <c:v>12.960000000000008</c:v>
                </c:pt>
                <c:pt idx="81">
                  <c:v>13.120000000000008</c:v>
                </c:pt>
                <c:pt idx="82">
                  <c:v>13.280000000000008</c:v>
                </c:pt>
                <c:pt idx="83">
                  <c:v>13.440000000000008</c:v>
                </c:pt>
                <c:pt idx="84">
                  <c:v>13.600000000000009</c:v>
                </c:pt>
                <c:pt idx="85">
                  <c:v>13.760000000000009</c:v>
                </c:pt>
                <c:pt idx="86">
                  <c:v>13.920000000000009</c:v>
                </c:pt>
                <c:pt idx="87">
                  <c:v>14.080000000000009</c:v>
                </c:pt>
                <c:pt idx="88">
                  <c:v>14.240000000000009</c:v>
                </c:pt>
                <c:pt idx="89">
                  <c:v>14.400000000000009</c:v>
                </c:pt>
                <c:pt idx="90">
                  <c:v>14.560000000000009</c:v>
                </c:pt>
                <c:pt idx="91">
                  <c:v>14.72000000000001</c:v>
                </c:pt>
                <c:pt idx="92">
                  <c:v>14.88000000000001</c:v>
                </c:pt>
                <c:pt idx="93">
                  <c:v>15.04000000000001</c:v>
                </c:pt>
                <c:pt idx="94">
                  <c:v>15.20000000000001</c:v>
                </c:pt>
                <c:pt idx="95">
                  <c:v>15.36000000000001</c:v>
                </c:pt>
                <c:pt idx="96">
                  <c:v>15.52000000000001</c:v>
                </c:pt>
                <c:pt idx="97">
                  <c:v>15.68000000000001</c:v>
                </c:pt>
                <c:pt idx="98">
                  <c:v>15.840000000000011</c:v>
                </c:pt>
                <c:pt idx="99">
                  <c:v>16.000000000000011</c:v>
                </c:pt>
              </c:numCache>
            </c:numRef>
          </c:xVal>
          <c:yVal>
            <c:numRef>
              <c:f>'PDF vs Chi^2'!$U$4:$U$103</c:f>
              <c:numCache>
                <c:formatCode>General</c:formatCode>
                <c:ptCount val="100"/>
                <c:pt idx="0">
                  <c:v>0.91405490661711275</c:v>
                </c:pt>
                <c:pt idx="1">
                  <c:v>0.60124446932139686</c:v>
                </c:pt>
                <c:pt idx="2">
                  <c:v>0.45633423730161687</c:v>
                </c:pt>
                <c:pt idx="3">
                  <c:v>0.36708656803676593</c:v>
                </c:pt>
                <c:pt idx="4">
                  <c:v>0.30474651461963148</c:v>
                </c:pt>
                <c:pt idx="5">
                  <c:v>0.25801018731237985</c:v>
                </c:pt>
                <c:pt idx="6">
                  <c:v>0.22136474339226517</c:v>
                </c:pt>
                <c:pt idx="7">
                  <c:v>0.1917371620701834</c:v>
                </c:pt>
                <c:pt idx="8">
                  <c:v>0.16724956206366137</c:v>
                </c:pt>
                <c:pt idx="9">
                  <c:v>0.14667442688795967</c:v>
                </c:pt>
                <c:pt idx="10">
                  <c:v>0.12916689178278473</c:v>
                </c:pt>
                <c:pt idx="11">
                  <c:v>0.11412126919964347</c:v>
                </c:pt>
                <c:pt idx="12">
                  <c:v>0.10108877722491104</c:v>
                </c:pt>
                <c:pt idx="13">
                  <c:v>8.9727726951063902E-2</c:v>
                </c:pt>
                <c:pt idx="14">
                  <c:v>7.9771982088237353E-2</c:v>
                </c:pt>
                <c:pt idx="15">
                  <c:v>7.1010224250900603E-2</c:v>
                </c:pt>
                <c:pt idx="16">
                  <c:v>6.3271879009064919E-2</c:v>
                </c:pt>
                <c:pt idx="17">
                  <c:v>5.6417295779585319E-2</c:v>
                </c:pt>
                <c:pt idx="18">
                  <c:v>5.0330728912860362E-2</c:v>
                </c:pt>
                <c:pt idx="19">
                  <c:v>4.4915213454217971E-2</c:v>
                </c:pt>
                <c:pt idx="20">
                  <c:v>4.0088753054743229E-2</c:v>
                </c:pt>
                <c:pt idx="21">
                  <c:v>3.5781435891055528E-2</c:v>
                </c:pt>
                <c:pt idx="22">
                  <c:v>3.1933219371763556E-2</c:v>
                </c:pt>
                <c:pt idx="23">
                  <c:v>2.8492205053598361E-2</c:v>
                </c:pt>
                <c:pt idx="24">
                  <c:v>2.5413278432992788E-2</c:v>
                </c:pt>
                <c:pt idx="25">
                  <c:v>2.2657024148613997E-2</c:v>
                </c:pt>
                <c:pt idx="26">
                  <c:v>2.0188851743769609E-2</c:v>
                </c:pt>
                <c:pt idx="27">
                  <c:v>1.7978284312362664E-2</c:v>
                </c:pt>
                <c:pt idx="28">
                  <c:v>1.5998374521589556E-2</c:v>
                </c:pt>
                <c:pt idx="29">
                  <c:v>1.4225221250070533E-2</c:v>
                </c:pt>
                <c:pt idx="30">
                  <c:v>1.2637566447341078E-2</c:v>
                </c:pt>
                <c:pt idx="31">
                  <c:v>1.1216456512591544E-2</c:v>
                </c:pt>
                <c:pt idx="32">
                  <c:v>9.9449559869389838E-3</c:v>
                </c:pt>
                <c:pt idx="33">
                  <c:v>8.8079039863034458E-3</c:v>
                </c:pt>
                <c:pt idx="34">
                  <c:v>7.7917058038530999E-3</c:v>
                </c:pt>
                <c:pt idx="35">
                  <c:v>6.8841536470967933E-3</c:v>
                </c:pt>
                <c:pt idx="36">
                  <c:v>6.0742716635333524E-3</c:v>
                </c:pt>
                <c:pt idx="37">
                  <c:v>5.3521813362545278E-3</c:v>
                </c:pt>
                <c:pt idx="38">
                  <c:v>4.7089840599944879E-3</c:v>
                </c:pt>
                <c:pt idx="39">
                  <c:v>4.1366582853716418E-3</c:v>
                </c:pt>
                <c:pt idx="40">
                  <c:v>3.6279690792000376E-3</c:v>
                </c:pt>
                <c:pt idx="41">
                  <c:v>3.1763883178765359E-3</c:v>
                </c:pt>
                <c:pt idx="42">
                  <c:v>2.7760240287779156E-3</c:v>
                </c:pt>
                <c:pt idx="43">
                  <c:v>2.4215576364538093E-3</c:v>
                </c:pt>
                <c:pt idx="44">
                  <c:v>2.1081880678128313E-3</c:v>
                </c:pt>
                <c:pt idx="45">
                  <c:v>1.8315818324807058E-3</c:v>
                </c:pt>
                <c:pt idx="46">
                  <c:v>1.587828328084616E-3</c:v>
                </c:pt>
                <c:pt idx="47">
                  <c:v>1.3733997308948776E-3</c:v>
                </c:pt>
                <c:pt idx="48">
                  <c:v>1.1851149243781204E-3</c:v>
                </c:pt>
                <c:pt idx="49">
                  <c:v>1.0201069952309445E-3</c:v>
                </c:pt>
                <c:pt idx="50">
                  <c:v>8.7579389111766797E-4</c:v>
                </c:pt>
                <c:pt idx="51">
                  <c:v>7.4985188883217046E-4</c:v>
                </c:pt>
                <c:pt idx="52">
                  <c:v>6.4019156771568894E-4</c:v>
                </c:pt>
                <c:pt idx="53">
                  <c:v>5.449360223248169E-4</c:v>
                </c:pt>
                <c:pt idx="54">
                  <c:v>4.6240108172319357E-4</c:v>
                </c:pt>
                <c:pt idx="55">
                  <c:v>3.9107733131864373E-4</c:v>
                </c:pt>
                <c:pt idx="56">
                  <c:v>3.296137576651256E-4</c:v>
                </c:pt>
                <c:pt idx="57">
                  <c:v>2.7680285773805889E-4</c:v>
                </c:pt>
                <c:pt idx="58">
                  <c:v>2.3156707240289896E-4</c:v>
                </c:pt>
                <c:pt idx="59">
                  <c:v>1.9294641957009402E-4</c:v>
                </c:pt>
                <c:pt idx="60">
                  <c:v>1.6008721623084776E-4</c:v>
                </c:pt>
                <c:pt idx="61">
                  <c:v>1.3223179050300321E-4</c:v>
                </c:pt>
                <c:pt idx="62">
                  <c:v>1.0870909524093483E-4</c:v>
                </c:pt>
                <c:pt idx="63">
                  <c:v>8.8926143892727725E-5</c:v>
                </c:pt>
                <c:pt idx="64">
                  <c:v>7.23601973035874E-5</c:v>
                </c:pt>
                <c:pt idx="65">
                  <c:v>5.8551637219720087E-5</c:v>
                </c:pt>
                <c:pt idx="66">
                  <c:v>4.7097468471974666E-5</c:v>
                </c:pt>
                <c:pt idx="67">
                  <c:v>3.7645397323955993E-5</c:v>
                </c:pt>
                <c:pt idx="68">
                  <c:v>2.988843834946364E-5</c:v>
                </c:pt>
                <c:pt idx="69">
                  <c:v>2.35600065396429E-5</c:v>
                </c:pt>
                <c:pt idx="70">
                  <c:v>1.8429455200308961E-5</c:v>
                </c:pt>
                <c:pt idx="71">
                  <c:v>1.4298023643949609E-5</c:v>
                </c:pt>
                <c:pt idx="72">
                  <c:v>1.0995161760116455E-5</c:v>
                </c:pt>
                <c:pt idx="73">
                  <c:v>8.3752013064890482E-6</c:v>
                </c:pt>
                <c:pt idx="74">
                  <c:v>6.3143462390949706E-6</c:v>
                </c:pt>
                <c:pt idx="75">
                  <c:v>4.7079566271795591E-6</c:v>
                </c:pt>
                <c:pt idx="76">
                  <c:v>3.4681027048877023E-6</c:v>
                </c:pt>
                <c:pt idx="77">
                  <c:v>2.5213674233759875E-6</c:v>
                </c:pt>
                <c:pt idx="78">
                  <c:v>1.8068775051533492E-6</c:v>
                </c:pt>
                <c:pt idx="79">
                  <c:v>1.2745444865372464E-6</c:v>
                </c:pt>
                <c:pt idx="80">
                  <c:v>8.8349858092567278E-7</c:v>
                </c:pt>
                <c:pt idx="81">
                  <c:v>6.0069941988613012E-7</c:v>
                </c:pt>
                <c:pt idx="82">
                  <c:v>3.9970884383884141E-7</c:v>
                </c:pt>
                <c:pt idx="83">
                  <c:v>2.5961193080817626E-7</c:v>
                </c:pt>
                <c:pt idx="84">
                  <c:v>1.6407338043814639E-7</c:v>
                </c:pt>
                <c:pt idx="85">
                  <c:v>1.0051722015097317E-7</c:v>
                </c:pt>
                <c:pt idx="86">
                  <c:v>5.9418578888326209E-8</c:v>
                </c:pt>
                <c:pt idx="87">
                  <c:v>3.3696988337184133E-8</c:v>
                </c:pt>
                <c:pt idx="88">
                  <c:v>1.8201328149320044E-8</c:v>
                </c:pt>
                <c:pt idx="89">
                  <c:v>9.2771359724866506E-9</c:v>
                </c:pt>
                <c:pt idx="90">
                  <c:v>4.4075600770968247E-9</c:v>
                </c:pt>
                <c:pt idx="91">
                  <c:v>1.9197464085813067E-9</c:v>
                </c:pt>
                <c:pt idx="92">
                  <c:v>7.4892697872601737E-10</c:v>
                </c:pt>
                <c:pt idx="93">
                  <c:v>2.5291617192788415E-10</c:v>
                </c:pt>
                <c:pt idx="94">
                  <c:v>7.0128961634380227E-11</c:v>
                </c:pt>
                <c:pt idx="95">
                  <c:v>1.461306152731548E-11</c:v>
                </c:pt>
                <c:pt idx="96">
                  <c:v>1.9382411836424976E-12</c:v>
                </c:pt>
                <c:pt idx="97">
                  <c:v>1.1272757016485825E-13</c:v>
                </c:pt>
                <c:pt idx="98">
                  <c:v>8.7519379696998766E-16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D5-3F47-85FD-D29F9393DB17}"/>
            </c:ext>
          </c:extLst>
        </c:ser>
        <c:ser>
          <c:idx val="4"/>
          <c:order val="4"/>
          <c:tx>
            <c:v>nu=25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Chi^2'!$X$4:$X$103</c:f>
              <c:numCache>
                <c:formatCode>General</c:formatCode>
                <c:ptCount val="10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1.5000000000000002</c:v>
                </c:pt>
                <c:pt idx="6">
                  <c:v>1.7500000000000002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2.7499999999999996</c:v>
                </c:pt>
                <c:pt idx="11">
                  <c:v>2.9999999999999996</c:v>
                </c:pt>
                <c:pt idx="12">
                  <c:v>3.2499999999999996</c:v>
                </c:pt>
                <c:pt idx="13">
                  <c:v>3.4999999999999996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4.5000000000000009</c:v>
                </c:pt>
                <c:pt idx="18">
                  <c:v>4.7500000000000009</c:v>
                </c:pt>
                <c:pt idx="19">
                  <c:v>5.0000000000000009</c:v>
                </c:pt>
                <c:pt idx="20">
                  <c:v>5.2500000000000009</c:v>
                </c:pt>
                <c:pt idx="21">
                  <c:v>5.5000000000000018</c:v>
                </c:pt>
                <c:pt idx="22">
                  <c:v>5.7500000000000018</c:v>
                </c:pt>
                <c:pt idx="23">
                  <c:v>6.0000000000000018</c:v>
                </c:pt>
                <c:pt idx="24">
                  <c:v>6.2500000000000018</c:v>
                </c:pt>
                <c:pt idx="25">
                  <c:v>6.5000000000000018</c:v>
                </c:pt>
                <c:pt idx="26">
                  <c:v>6.7500000000000018</c:v>
                </c:pt>
                <c:pt idx="27">
                  <c:v>7.0000000000000018</c:v>
                </c:pt>
                <c:pt idx="28">
                  <c:v>7.2500000000000027</c:v>
                </c:pt>
                <c:pt idx="29">
                  <c:v>7.5000000000000027</c:v>
                </c:pt>
                <c:pt idx="30">
                  <c:v>7.7500000000000027</c:v>
                </c:pt>
                <c:pt idx="31">
                  <c:v>8.0000000000000036</c:v>
                </c:pt>
                <c:pt idx="32">
                  <c:v>8.2500000000000036</c:v>
                </c:pt>
                <c:pt idx="33">
                  <c:v>8.5000000000000036</c:v>
                </c:pt>
                <c:pt idx="34">
                  <c:v>8.7500000000000036</c:v>
                </c:pt>
                <c:pt idx="35">
                  <c:v>9.0000000000000036</c:v>
                </c:pt>
                <c:pt idx="36">
                  <c:v>9.2500000000000036</c:v>
                </c:pt>
                <c:pt idx="37">
                  <c:v>9.5000000000000036</c:v>
                </c:pt>
                <c:pt idx="38">
                  <c:v>9.7500000000000053</c:v>
                </c:pt>
                <c:pt idx="39">
                  <c:v>10.000000000000005</c:v>
                </c:pt>
                <c:pt idx="40">
                  <c:v>10.250000000000005</c:v>
                </c:pt>
                <c:pt idx="41">
                  <c:v>10.500000000000005</c:v>
                </c:pt>
                <c:pt idx="42">
                  <c:v>10.750000000000005</c:v>
                </c:pt>
                <c:pt idx="43">
                  <c:v>11.000000000000005</c:v>
                </c:pt>
                <c:pt idx="44">
                  <c:v>11.250000000000005</c:v>
                </c:pt>
                <c:pt idx="45">
                  <c:v>11.500000000000005</c:v>
                </c:pt>
                <c:pt idx="46">
                  <c:v>11.750000000000007</c:v>
                </c:pt>
                <c:pt idx="47">
                  <c:v>12.000000000000007</c:v>
                </c:pt>
                <c:pt idx="48">
                  <c:v>12.250000000000007</c:v>
                </c:pt>
                <c:pt idx="49">
                  <c:v>12.500000000000005</c:v>
                </c:pt>
                <c:pt idx="50">
                  <c:v>12.750000000000005</c:v>
                </c:pt>
                <c:pt idx="51">
                  <c:v>13.000000000000005</c:v>
                </c:pt>
                <c:pt idx="52">
                  <c:v>13.250000000000007</c:v>
                </c:pt>
                <c:pt idx="53">
                  <c:v>13.500000000000007</c:v>
                </c:pt>
                <c:pt idx="54">
                  <c:v>13.750000000000007</c:v>
                </c:pt>
                <c:pt idx="55">
                  <c:v>14.000000000000007</c:v>
                </c:pt>
                <c:pt idx="56">
                  <c:v>14.250000000000007</c:v>
                </c:pt>
                <c:pt idx="57">
                  <c:v>14.500000000000007</c:v>
                </c:pt>
                <c:pt idx="58">
                  <c:v>14.750000000000007</c:v>
                </c:pt>
                <c:pt idx="59">
                  <c:v>15.000000000000007</c:v>
                </c:pt>
                <c:pt idx="60">
                  <c:v>15.250000000000007</c:v>
                </c:pt>
                <c:pt idx="61">
                  <c:v>15.500000000000009</c:v>
                </c:pt>
                <c:pt idx="62">
                  <c:v>15.750000000000009</c:v>
                </c:pt>
                <c:pt idx="63">
                  <c:v>16.000000000000007</c:v>
                </c:pt>
                <c:pt idx="64">
                  <c:v>16.250000000000007</c:v>
                </c:pt>
                <c:pt idx="65">
                  <c:v>16.500000000000011</c:v>
                </c:pt>
                <c:pt idx="66">
                  <c:v>16.750000000000011</c:v>
                </c:pt>
                <c:pt idx="67">
                  <c:v>17.000000000000011</c:v>
                </c:pt>
                <c:pt idx="68">
                  <c:v>17.250000000000011</c:v>
                </c:pt>
                <c:pt idx="69">
                  <c:v>17.500000000000011</c:v>
                </c:pt>
                <c:pt idx="70">
                  <c:v>17.750000000000011</c:v>
                </c:pt>
                <c:pt idx="71">
                  <c:v>18.000000000000011</c:v>
                </c:pt>
                <c:pt idx="72">
                  <c:v>18.250000000000011</c:v>
                </c:pt>
                <c:pt idx="73">
                  <c:v>18.500000000000011</c:v>
                </c:pt>
                <c:pt idx="74">
                  <c:v>18.750000000000011</c:v>
                </c:pt>
                <c:pt idx="75">
                  <c:v>19.000000000000011</c:v>
                </c:pt>
                <c:pt idx="76">
                  <c:v>19.250000000000011</c:v>
                </c:pt>
                <c:pt idx="77">
                  <c:v>19.500000000000011</c:v>
                </c:pt>
                <c:pt idx="78">
                  <c:v>19.750000000000011</c:v>
                </c:pt>
                <c:pt idx="79">
                  <c:v>20.000000000000011</c:v>
                </c:pt>
                <c:pt idx="80">
                  <c:v>20.250000000000014</c:v>
                </c:pt>
                <c:pt idx="81">
                  <c:v>20.500000000000014</c:v>
                </c:pt>
                <c:pt idx="82">
                  <c:v>20.750000000000014</c:v>
                </c:pt>
                <c:pt idx="83">
                  <c:v>21.000000000000014</c:v>
                </c:pt>
                <c:pt idx="84">
                  <c:v>21.250000000000014</c:v>
                </c:pt>
                <c:pt idx="85">
                  <c:v>21.500000000000014</c:v>
                </c:pt>
                <c:pt idx="86">
                  <c:v>21.750000000000014</c:v>
                </c:pt>
                <c:pt idx="87">
                  <c:v>22.000000000000014</c:v>
                </c:pt>
                <c:pt idx="88">
                  <c:v>22.250000000000014</c:v>
                </c:pt>
                <c:pt idx="89">
                  <c:v>22.500000000000014</c:v>
                </c:pt>
                <c:pt idx="90">
                  <c:v>22.750000000000014</c:v>
                </c:pt>
                <c:pt idx="91">
                  <c:v>23.000000000000014</c:v>
                </c:pt>
                <c:pt idx="92">
                  <c:v>23.250000000000014</c:v>
                </c:pt>
                <c:pt idx="93">
                  <c:v>23.500000000000014</c:v>
                </c:pt>
                <c:pt idx="94">
                  <c:v>23.750000000000014</c:v>
                </c:pt>
                <c:pt idx="95">
                  <c:v>24.000000000000014</c:v>
                </c:pt>
                <c:pt idx="96">
                  <c:v>24.250000000000014</c:v>
                </c:pt>
                <c:pt idx="97">
                  <c:v>24.500000000000018</c:v>
                </c:pt>
                <c:pt idx="98">
                  <c:v>24.750000000000018</c:v>
                </c:pt>
                <c:pt idx="99">
                  <c:v>25.000000000000018</c:v>
                </c:pt>
              </c:numCache>
            </c:numRef>
          </c:xVal>
          <c:yVal>
            <c:numRef>
              <c:f>'PDF vs Chi^2'!$Y$4:$Y$102</c:f>
              <c:numCache>
                <c:formatCode>General</c:formatCode>
                <c:ptCount val="99"/>
                <c:pt idx="0">
                  <c:v>0.70316240735613544</c:v>
                </c:pt>
                <c:pt idx="1">
                  <c:v>0.442067463655891</c:v>
                </c:pt>
                <c:pt idx="2">
                  <c:v>0.32053164131820971</c:v>
                </c:pt>
                <c:pt idx="3">
                  <c:v>0.2462061092550461</c:v>
                </c:pt>
                <c:pt idx="4">
                  <c:v>0.19507395457766991</c:v>
                </c:pt>
                <c:pt idx="5">
                  <c:v>0.15754725757212434</c:v>
                </c:pt>
                <c:pt idx="6">
                  <c:v>0.12887673065328911</c:v>
                </c:pt>
                <c:pt idx="7">
                  <c:v>0.1063746750869029</c:v>
                </c:pt>
                <c:pt idx="8">
                  <c:v>8.8375467512440242E-2</c:v>
                </c:pt>
                <c:pt idx="9">
                  <c:v>7.377678153863286E-2</c:v>
                </c:pt>
                <c:pt idx="10">
                  <c:v>6.1812114203465982E-2</c:v>
                </c:pt>
                <c:pt idx="11">
                  <c:v>5.1927704709997545E-2</c:v>
                </c:pt>
                <c:pt idx="12">
                  <c:v>4.3711231441377361E-2</c:v>
                </c:pt>
                <c:pt idx="13">
                  <c:v>3.6848169187510625E-2</c:v>
                </c:pt>
                <c:pt idx="14">
                  <c:v>3.1093837697534567E-2</c:v>
                </c:pt>
                <c:pt idx="15">
                  <c:v>2.6254806070941401E-2</c:v>
                </c:pt>
                <c:pt idx="16">
                  <c:v>2.2176114763600603E-2</c:v>
                </c:pt>
                <c:pt idx="17">
                  <c:v>1.873224754162893E-2</c:v>
                </c:pt>
                <c:pt idx="18">
                  <c:v>1.5820597135007556E-2</c:v>
                </c:pt>
                <c:pt idx="19">
                  <c:v>1.3356635088071483E-2</c:v>
                </c:pt>
                <c:pt idx="20">
                  <c:v>1.1270274685251583E-2</c:v>
                </c:pt>
                <c:pt idx="21">
                  <c:v>9.5030872353792824E-3</c:v>
                </c:pt>
                <c:pt idx="22">
                  <c:v>8.0061405566397466E-3</c:v>
                </c:pt>
                <c:pt idx="23">
                  <c:v>6.7382990159667719E-3</c:v>
                </c:pt>
                <c:pt idx="24">
                  <c:v>5.6648713271772533E-3</c:v>
                </c:pt>
                <c:pt idx="25">
                  <c:v>4.7565240875012509E-3</c:v>
                </c:pt>
                <c:pt idx="26">
                  <c:v>3.9884009899756444E-3</c:v>
                </c:pt>
                <c:pt idx="27">
                  <c:v>3.3394030845687178E-3</c:v>
                </c:pt>
                <c:pt idx="28">
                  <c:v>2.7915964832544013E-3</c:v>
                </c:pt>
                <c:pt idx="29">
                  <c:v>2.3297218902635364E-3</c:v>
                </c:pt>
                <c:pt idx="30">
                  <c:v>1.9407862030692692E-3</c:v>
                </c:pt>
                <c:pt idx="31">
                  <c:v>1.6137207900608745E-3</c:v>
                </c:pt>
                <c:pt idx="32">
                  <c:v>1.3390943309299944E-3</c:v>
                </c:pt>
                <c:pt idx="33">
                  <c:v>1.1088706001405257E-3</c:v>
                </c:pt>
                <c:pt idx="34">
                  <c:v>9.1620349008025446E-4</c:v>
                </c:pt>
                <c:pt idx="35">
                  <c:v>7.5526305669930123E-4</c:v>
                </c:pt>
                <c:pt idx="36">
                  <c:v>6.2108753350347814E-4</c:v>
                </c:pt>
                <c:pt idx="37">
                  <c:v>5.0945717765431611E-4</c:v>
                </c:pt>
                <c:pt idx="38">
                  <c:v>4.1678654208710507E-4</c:v>
                </c:pt>
                <c:pt idx="39">
                  <c:v>3.4003235274391788E-4</c:v>
                </c:pt>
                <c:pt idx="40">
                  <c:v>2.7661464232831982E-4</c:v>
                </c:pt>
                <c:pt idx="41">
                  <c:v>2.2434917573102992E-4</c:v>
                </c:pt>
                <c:pt idx="42">
                  <c:v>1.8138951601164255E-4</c:v>
                </c:pt>
                <c:pt idx="43">
                  <c:v>1.4617733783255652E-4</c:v>
                </c:pt>
                <c:pt idx="44">
                  <c:v>1.1739980859887436E-4</c:v>
                </c:pt>
                <c:pt idx="45">
                  <c:v>9.3953034905610317E-5</c:v>
                </c:pt>
                <c:pt idx="46">
                  <c:v>7.4910720024601031E-5</c:v>
                </c:pt>
                <c:pt idx="47">
                  <c:v>5.9497302452362468E-5</c:v>
                </c:pt>
                <c:pt idx="48">
                  <c:v>4.7064950264718552E-5</c:v>
                </c:pt>
                <c:pt idx="49">
                  <c:v>3.7073874609943763E-5</c:v>
                </c:pt>
                <c:pt idx="50">
                  <c:v>2.9075500878236743E-5</c:v>
                </c:pt>
                <c:pt idx="51">
                  <c:v>2.269810014566068E-5</c:v>
                </c:pt>
                <c:pt idx="52">
                  <c:v>1.7634538224030707E-5</c:v>
                </c:pt>
                <c:pt idx="53">
                  <c:v>1.3631846542862125E-5</c:v>
                </c:pt>
                <c:pt idx="54">
                  <c:v>1.0482359369237416E-5</c:v>
                </c:pt>
                <c:pt idx="55">
                  <c:v>8.0161965474787429E-6</c:v>
                </c:pt>
                <c:pt idx="56">
                  <c:v>6.0949008521216805E-6</c:v>
                </c:pt>
                <c:pt idx="57">
                  <c:v>4.6060648946207241E-6</c:v>
                </c:pt>
                <c:pt idx="58">
                  <c:v>3.4588048923492929E-6</c:v>
                </c:pt>
                <c:pt idx="59">
                  <c:v>2.5799579903538761E-6</c:v>
                </c:pt>
                <c:pt idx="60">
                  <c:v>1.910896637736998E-6</c:v>
                </c:pt>
                <c:pt idx="61">
                  <c:v>1.4048681137433649E-6</c:v>
                </c:pt>
                <c:pt idx="62">
                  <c:v>1.024779973169447E-6</c:v>
                </c:pt>
                <c:pt idx="63">
                  <c:v>7.4136319224994407E-7</c:v>
                </c:pt>
                <c:pt idx="64">
                  <c:v>5.3165436358638553E-7</c:v>
                </c:pt>
                <c:pt idx="65">
                  <c:v>3.7774659999753223E-7</c:v>
                </c:pt>
                <c:pt idx="66">
                  <c:v>2.657660243915143E-7</c:v>
                </c:pt>
                <c:pt idx="67">
                  <c:v>1.8503698586884051E-7</c:v>
                </c:pt>
                <c:pt idx="68">
                  <c:v>1.2740457255025847E-7</c:v>
                </c:pt>
                <c:pt idx="69">
                  <c:v>8.6687694436729926E-8</c:v>
                </c:pt>
                <c:pt idx="70">
                  <c:v>5.8240076680354368E-8</c:v>
                </c:pt>
                <c:pt idx="71">
                  <c:v>3.8600015017082997E-8</c:v>
                </c:pt>
                <c:pt idx="72">
                  <c:v>2.5212770767423783E-8</c:v>
                </c:pt>
                <c:pt idx="73">
                  <c:v>1.621208404791539E-8</c:v>
                </c:pt>
                <c:pt idx="74">
                  <c:v>1.0249514429627134E-8</c:v>
                </c:pt>
                <c:pt idx="75">
                  <c:v>6.3622254720364977E-9</c:v>
                </c:pt>
                <c:pt idx="76">
                  <c:v>3.8714549005069011E-9</c:v>
                </c:pt>
                <c:pt idx="77">
                  <c:v>2.3052922592228573E-9</c:v>
                </c:pt>
                <c:pt idx="78">
                  <c:v>1.3405528782072311E-9</c:v>
                </c:pt>
                <c:pt idx="79">
                  <c:v>7.5951933587923779E-10</c:v>
                </c:pt>
                <c:pt idx="80">
                  <c:v>4.1814430128896783E-10</c:v>
                </c:pt>
                <c:pt idx="81">
                  <c:v>2.2299375287744392E-10</c:v>
                </c:pt>
                <c:pt idx="82">
                  <c:v>1.1477651321802002E-10</c:v>
                </c:pt>
                <c:pt idx="83">
                  <c:v>5.6771899956382469E-11</c:v>
                </c:pt>
                <c:pt idx="84">
                  <c:v>2.6847089545122854E-11</c:v>
                </c:pt>
                <c:pt idx="85">
                  <c:v>1.2062697402312343E-11</c:v>
                </c:pt>
                <c:pt idx="86">
                  <c:v>5.1106290316654766E-12</c:v>
                </c:pt>
                <c:pt idx="87">
                  <c:v>2.022519601832125E-12</c:v>
                </c:pt>
                <c:pt idx="88">
                  <c:v>7.3881391260217972E-13</c:v>
                </c:pt>
                <c:pt idx="89">
                  <c:v>2.4533386852985842E-13</c:v>
                </c:pt>
                <c:pt idx="90">
                  <c:v>7.2579107988984247E-14</c:v>
                </c:pt>
                <c:pt idx="91">
                  <c:v>1.8614408149417293E-14</c:v>
                </c:pt>
                <c:pt idx="92">
                  <c:v>3.9834488256210259E-15</c:v>
                </c:pt>
                <c:pt idx="93">
                  <c:v>6.7253330936500434E-16</c:v>
                </c:pt>
                <c:pt idx="94">
                  <c:v>8.2129052546278896E-17</c:v>
                </c:pt>
                <c:pt idx="95">
                  <c:v>6.2722476492741118E-18</c:v>
                </c:pt>
                <c:pt idx="96">
                  <c:v>2.280567614632797E-19</c:v>
                </c:pt>
                <c:pt idx="97">
                  <c:v>2.1400893645421201E-21</c:v>
                </c:pt>
                <c:pt idx="98">
                  <c:v>7.3459528012109172E-25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0D5-3F47-85FD-D29F9393DB17}"/>
            </c:ext>
          </c:extLst>
        </c:ser>
        <c:ser>
          <c:idx val="5"/>
          <c:order val="5"/>
          <c:tx>
            <c:v>Limit, chi^2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Chi^2'!$AG$4:$AG$133</c:f>
              <c:numCache>
                <c:formatCode>General</c:formatCode>
                <c:ptCount val="1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0.12</c:v>
                </c:pt>
                <c:pt idx="11">
                  <c:v>0.13999999999999999</c:v>
                </c:pt>
                <c:pt idx="12">
                  <c:v>0.15999999999999998</c:v>
                </c:pt>
                <c:pt idx="13">
                  <c:v>0.17999999999999997</c:v>
                </c:pt>
                <c:pt idx="14">
                  <c:v>0.19999999999999996</c:v>
                </c:pt>
                <c:pt idx="15">
                  <c:v>0.21999999999999995</c:v>
                </c:pt>
                <c:pt idx="16">
                  <c:v>0.23999999999999994</c:v>
                </c:pt>
                <c:pt idx="17">
                  <c:v>0.25999999999999995</c:v>
                </c:pt>
                <c:pt idx="18">
                  <c:v>0.27999999999999997</c:v>
                </c:pt>
                <c:pt idx="19">
                  <c:v>0.3</c:v>
                </c:pt>
                <c:pt idx="20">
                  <c:v>0.32999999999999996</c:v>
                </c:pt>
                <c:pt idx="21">
                  <c:v>0.36</c:v>
                </c:pt>
                <c:pt idx="22">
                  <c:v>0.39</c:v>
                </c:pt>
                <c:pt idx="23">
                  <c:v>0.42000000000000004</c:v>
                </c:pt>
                <c:pt idx="24">
                  <c:v>0.45000000000000007</c:v>
                </c:pt>
                <c:pt idx="25">
                  <c:v>0.48000000000000009</c:v>
                </c:pt>
                <c:pt idx="26">
                  <c:v>0.51000000000000012</c:v>
                </c:pt>
                <c:pt idx="27">
                  <c:v>0.54000000000000015</c:v>
                </c:pt>
                <c:pt idx="28">
                  <c:v>0.57000000000000017</c:v>
                </c:pt>
                <c:pt idx="29">
                  <c:v>0.6000000000000002</c:v>
                </c:pt>
                <c:pt idx="30">
                  <c:v>0.64000000000000024</c:v>
                </c:pt>
                <c:pt idx="31">
                  <c:v>0.68000000000000027</c:v>
                </c:pt>
                <c:pt idx="32">
                  <c:v>0.72000000000000031</c:v>
                </c:pt>
                <c:pt idx="33">
                  <c:v>0.76000000000000034</c:v>
                </c:pt>
                <c:pt idx="34">
                  <c:v>0.80000000000000038</c:v>
                </c:pt>
                <c:pt idx="35">
                  <c:v>0.84000000000000041</c:v>
                </c:pt>
                <c:pt idx="36">
                  <c:v>0.88000000000000045</c:v>
                </c:pt>
                <c:pt idx="37">
                  <c:v>0.92000000000000048</c:v>
                </c:pt>
                <c:pt idx="38">
                  <c:v>0.96000000000000052</c:v>
                </c:pt>
                <c:pt idx="39">
                  <c:v>1.0000000000000004</c:v>
                </c:pt>
                <c:pt idx="40">
                  <c:v>1.0900000000000005</c:v>
                </c:pt>
                <c:pt idx="41">
                  <c:v>1.1800000000000006</c:v>
                </c:pt>
                <c:pt idx="42">
                  <c:v>1.2700000000000007</c:v>
                </c:pt>
                <c:pt idx="43">
                  <c:v>1.3600000000000008</c:v>
                </c:pt>
                <c:pt idx="44">
                  <c:v>1.4500000000000008</c:v>
                </c:pt>
                <c:pt idx="45">
                  <c:v>1.5400000000000009</c:v>
                </c:pt>
                <c:pt idx="46">
                  <c:v>1.630000000000001</c:v>
                </c:pt>
                <c:pt idx="47">
                  <c:v>1.7200000000000011</c:v>
                </c:pt>
                <c:pt idx="48">
                  <c:v>1.8100000000000012</c:v>
                </c:pt>
                <c:pt idx="49">
                  <c:v>1.9000000000000012</c:v>
                </c:pt>
                <c:pt idx="50">
                  <c:v>2.0600000000000014</c:v>
                </c:pt>
                <c:pt idx="51">
                  <c:v>2.2200000000000015</c:v>
                </c:pt>
                <c:pt idx="52">
                  <c:v>2.3800000000000017</c:v>
                </c:pt>
                <c:pt idx="53">
                  <c:v>2.5400000000000018</c:v>
                </c:pt>
                <c:pt idx="54">
                  <c:v>2.700000000000002</c:v>
                </c:pt>
                <c:pt idx="55">
                  <c:v>2.8600000000000021</c:v>
                </c:pt>
                <c:pt idx="56">
                  <c:v>3.0200000000000022</c:v>
                </c:pt>
                <c:pt idx="57">
                  <c:v>3.1800000000000024</c:v>
                </c:pt>
                <c:pt idx="58">
                  <c:v>3.3400000000000025</c:v>
                </c:pt>
                <c:pt idx="59">
                  <c:v>3.5000000000000027</c:v>
                </c:pt>
                <c:pt idx="60">
                  <c:v>3.6600000000000028</c:v>
                </c:pt>
                <c:pt idx="61">
                  <c:v>3.8200000000000029</c:v>
                </c:pt>
                <c:pt idx="62">
                  <c:v>3.9800000000000031</c:v>
                </c:pt>
                <c:pt idx="63">
                  <c:v>4.1400000000000032</c:v>
                </c:pt>
                <c:pt idx="64">
                  <c:v>4.3000000000000034</c:v>
                </c:pt>
                <c:pt idx="65">
                  <c:v>4.4600000000000035</c:v>
                </c:pt>
                <c:pt idx="66">
                  <c:v>4.6200000000000037</c:v>
                </c:pt>
                <c:pt idx="67">
                  <c:v>4.7800000000000038</c:v>
                </c:pt>
                <c:pt idx="68">
                  <c:v>4.9400000000000039</c:v>
                </c:pt>
                <c:pt idx="69">
                  <c:v>5.1000000000000041</c:v>
                </c:pt>
                <c:pt idx="70">
                  <c:v>5.2600000000000042</c:v>
                </c:pt>
                <c:pt idx="71">
                  <c:v>5.4200000000000044</c:v>
                </c:pt>
                <c:pt idx="72">
                  <c:v>5.5800000000000045</c:v>
                </c:pt>
                <c:pt idx="73">
                  <c:v>5.7400000000000047</c:v>
                </c:pt>
                <c:pt idx="74">
                  <c:v>5.9000000000000048</c:v>
                </c:pt>
                <c:pt idx="75">
                  <c:v>6.0600000000000049</c:v>
                </c:pt>
                <c:pt idx="76">
                  <c:v>6.2200000000000051</c:v>
                </c:pt>
                <c:pt idx="77">
                  <c:v>6.3800000000000052</c:v>
                </c:pt>
                <c:pt idx="78">
                  <c:v>6.5400000000000054</c:v>
                </c:pt>
                <c:pt idx="79">
                  <c:v>6.7000000000000055</c:v>
                </c:pt>
                <c:pt idx="80">
                  <c:v>6.8600000000000056</c:v>
                </c:pt>
                <c:pt idx="81">
                  <c:v>7.0200000000000058</c:v>
                </c:pt>
                <c:pt idx="82">
                  <c:v>7.1800000000000059</c:v>
                </c:pt>
                <c:pt idx="83">
                  <c:v>7.3400000000000061</c:v>
                </c:pt>
                <c:pt idx="84">
                  <c:v>7.5000000000000062</c:v>
                </c:pt>
                <c:pt idx="85">
                  <c:v>7.6600000000000064</c:v>
                </c:pt>
                <c:pt idx="86">
                  <c:v>7.8200000000000065</c:v>
                </c:pt>
                <c:pt idx="87">
                  <c:v>7.9800000000000066</c:v>
                </c:pt>
                <c:pt idx="88">
                  <c:v>8.1400000000000059</c:v>
                </c:pt>
                <c:pt idx="89">
                  <c:v>8.300000000000006</c:v>
                </c:pt>
                <c:pt idx="90">
                  <c:v>8.4600000000000062</c:v>
                </c:pt>
                <c:pt idx="91">
                  <c:v>8.6200000000000063</c:v>
                </c:pt>
                <c:pt idx="92">
                  <c:v>8.7800000000000065</c:v>
                </c:pt>
                <c:pt idx="93">
                  <c:v>8.9400000000000066</c:v>
                </c:pt>
                <c:pt idx="94">
                  <c:v>9.1000000000000068</c:v>
                </c:pt>
                <c:pt idx="95">
                  <c:v>9.2600000000000069</c:v>
                </c:pt>
                <c:pt idx="96">
                  <c:v>9.420000000000007</c:v>
                </c:pt>
                <c:pt idx="97">
                  <c:v>9.5800000000000072</c:v>
                </c:pt>
                <c:pt idx="98">
                  <c:v>9.7400000000000073</c:v>
                </c:pt>
                <c:pt idx="99">
                  <c:v>9.9000000000000075</c:v>
                </c:pt>
                <c:pt idx="100">
                  <c:v>10.400000000000007</c:v>
                </c:pt>
                <c:pt idx="101">
                  <c:v>10.900000000000007</c:v>
                </c:pt>
                <c:pt idx="102">
                  <c:v>11.400000000000007</c:v>
                </c:pt>
                <c:pt idx="103">
                  <c:v>11.900000000000007</c:v>
                </c:pt>
                <c:pt idx="104">
                  <c:v>12.400000000000007</c:v>
                </c:pt>
                <c:pt idx="105">
                  <c:v>12.900000000000007</c:v>
                </c:pt>
                <c:pt idx="106">
                  <c:v>13.400000000000007</c:v>
                </c:pt>
                <c:pt idx="107">
                  <c:v>13.900000000000007</c:v>
                </c:pt>
                <c:pt idx="108">
                  <c:v>14.400000000000007</c:v>
                </c:pt>
                <c:pt idx="109">
                  <c:v>14.900000000000007</c:v>
                </c:pt>
                <c:pt idx="110">
                  <c:v>15.400000000000007</c:v>
                </c:pt>
                <c:pt idx="111">
                  <c:v>15.900000000000007</c:v>
                </c:pt>
                <c:pt idx="112">
                  <c:v>16.400000000000006</c:v>
                </c:pt>
                <c:pt idx="113">
                  <c:v>16.900000000000006</c:v>
                </c:pt>
                <c:pt idx="114">
                  <c:v>17.400000000000006</c:v>
                </c:pt>
                <c:pt idx="115">
                  <c:v>17.900000000000006</c:v>
                </c:pt>
                <c:pt idx="116">
                  <c:v>18.400000000000006</c:v>
                </c:pt>
                <c:pt idx="117">
                  <c:v>18.900000000000006</c:v>
                </c:pt>
                <c:pt idx="118">
                  <c:v>19.400000000000006</c:v>
                </c:pt>
                <c:pt idx="119">
                  <c:v>19.900000000000006</c:v>
                </c:pt>
                <c:pt idx="120">
                  <c:v>20.400000000000006</c:v>
                </c:pt>
                <c:pt idx="121">
                  <c:v>20.900000000000006</c:v>
                </c:pt>
                <c:pt idx="122">
                  <c:v>21.400000000000006</c:v>
                </c:pt>
                <c:pt idx="123">
                  <c:v>21.900000000000006</c:v>
                </c:pt>
                <c:pt idx="124">
                  <c:v>22.400000000000006</c:v>
                </c:pt>
                <c:pt idx="125">
                  <c:v>22.900000000000006</c:v>
                </c:pt>
                <c:pt idx="126">
                  <c:v>23.400000000000006</c:v>
                </c:pt>
                <c:pt idx="127">
                  <c:v>23.900000000000006</c:v>
                </c:pt>
                <c:pt idx="128">
                  <c:v>24.400000000000006</c:v>
                </c:pt>
                <c:pt idx="129">
                  <c:v>24.900000000000006</c:v>
                </c:pt>
              </c:numCache>
            </c:numRef>
          </c:xVal>
          <c:yVal>
            <c:numRef>
              <c:f>'PDF vs Chi^2'!$AH$4:$AH$133</c:f>
              <c:numCache>
                <c:formatCode>General</c:formatCode>
                <c:ptCount val="130"/>
                <c:pt idx="0">
                  <c:v>3.9695254747701183</c:v>
                </c:pt>
                <c:pt idx="1">
                  <c:v>2.7928790169723428</c:v>
                </c:pt>
                <c:pt idx="2">
                  <c:v>2.2690027447147849</c:v>
                </c:pt>
                <c:pt idx="3">
                  <c:v>1.9552134698772796</c:v>
                </c:pt>
                <c:pt idx="4">
                  <c:v>1.7400739347725858</c:v>
                </c:pt>
                <c:pt idx="5">
                  <c:v>1.580540417855901</c:v>
                </c:pt>
                <c:pt idx="6">
                  <c:v>1.4559978676709566</c:v>
                </c:pt>
                <c:pt idx="7">
                  <c:v>1.3551684838810789</c:v>
                </c:pt>
                <c:pt idx="8">
                  <c:v>1.2712927182017468</c:v>
                </c:pt>
                <c:pt idx="9">
                  <c:v>1.2000389484301357</c:v>
                </c:pt>
                <c:pt idx="10">
                  <c:v>1.084580455109863</c:v>
                </c:pt>
                <c:pt idx="11">
                  <c:v>0.99413516069197205</c:v>
                </c:pt>
                <c:pt idx="12">
                  <c:v>0.92067535075830831</c:v>
                </c:pt>
                <c:pt idx="13">
                  <c:v>0.85938409134913585</c:v>
                </c:pt>
                <c:pt idx="14">
                  <c:v>0.80717112935768098</c:v>
                </c:pt>
                <c:pt idx="15">
                  <c:v>0.76194975263791198</c:v>
                </c:pt>
                <c:pt idx="16">
                  <c:v>0.72225258873006315</c:v>
                </c:pt>
                <c:pt idx="17">
                  <c:v>0.68701324379654782</c:v>
                </c:pt>
                <c:pt idx="18">
                  <c:v>0.65543529254873745</c:v>
                </c:pt>
                <c:pt idx="19">
                  <c:v>0.62691009922752072</c:v>
                </c:pt>
                <c:pt idx="20">
                  <c:v>0.58883620679235549</c:v>
                </c:pt>
                <c:pt idx="21">
                  <c:v>0.5553743381529993</c:v>
                </c:pt>
                <c:pt idx="22">
                  <c:v>0.52564233801578153</c:v>
                </c:pt>
                <c:pt idx="23">
                  <c:v>0.49898050638604768</c:v>
                </c:pt>
                <c:pt idx="24">
                  <c:v>0.47488401434257538</c:v>
                </c:pt>
                <c:pt idx="25">
                  <c:v>0.45295887301607446</c:v>
                </c:pt>
                <c:pt idx="26">
                  <c:v>0.4328923238685522</c:v>
                </c:pt>
                <c:pt idx="27">
                  <c:v>0.41443237607574135</c:v>
                </c:pt>
                <c:pt idx="28">
                  <c:v>0.39737332531557495</c:v>
                </c:pt>
                <c:pt idx="29">
                  <c:v>0.38154528938409282</c:v>
                </c:pt>
                <c:pt idx="30">
                  <c:v>0.3621144409518533</c:v>
                </c:pt>
                <c:pt idx="31">
                  <c:v>0.34434635135310332</c:v>
                </c:pt>
                <c:pt idx="32">
                  <c:v>0.3280180965476196</c:v>
                </c:pt>
                <c:pt idx="33">
                  <c:v>0.31294741355956457</c:v>
                </c:pt>
                <c:pt idx="34">
                  <c:v>0.29898353991820481</c:v>
                </c:pt>
                <c:pt idx="35">
                  <c:v>0.28600046575995924</c:v>
                </c:pt>
                <c:pt idx="36">
                  <c:v>0.27389188042698998</c:v>
                </c:pt>
                <c:pt idx="37">
                  <c:v>0.26256733154035006</c:v>
                </c:pt>
                <c:pt idx="38">
                  <c:v>0.25194926630024078</c:v>
                </c:pt>
                <c:pt idx="39">
                  <c:v>0.24197072451914323</c:v>
                </c:pt>
                <c:pt idx="40">
                  <c:v>0.22156763608444127</c:v>
                </c:pt>
                <c:pt idx="41">
                  <c:v>0.2035800974160018</c:v>
                </c:pt>
                <c:pt idx="42">
                  <c:v>0.18759929818410154</c:v>
                </c:pt>
                <c:pt idx="43">
                  <c:v>0.17330869973658525</c:v>
                </c:pt>
                <c:pt idx="44">
                  <c:v>0.16045843989282665</c:v>
                </c:pt>
                <c:pt idx="45">
                  <c:v>0.1488479831114824</c:v>
                </c:pt>
                <c:pt idx="46">
                  <c:v>0.138314038120573</c:v>
                </c:pt>
                <c:pt idx="47">
                  <c:v>0.12872194338812418</c:v>
                </c:pt>
                <c:pt idx="48">
                  <c:v>0.11995939651368223</c:v>
                </c:pt>
                <c:pt idx="49">
                  <c:v>0.11193180508616983</c:v>
                </c:pt>
                <c:pt idx="50">
                  <c:v>9.9232318679979434E-2</c:v>
                </c:pt>
                <c:pt idx="51">
                  <c:v>8.8240244680163601E-2</c:v>
                </c:pt>
                <c:pt idx="52">
                  <c:v>7.8670362952326045E-2</c:v>
                </c:pt>
                <c:pt idx="53">
                  <c:v>7.0297392371490589E-2</c:v>
                </c:pt>
                <c:pt idx="54">
                  <c:v>6.2940564425544424E-2</c:v>
                </c:pt>
                <c:pt idx="55">
                  <c:v>5.6452858856525283E-2</c:v>
                </c:pt>
                <c:pt idx="56">
                  <c:v>5.0713306413842453E-2</c:v>
                </c:pt>
                <c:pt idx="57">
                  <c:v>4.5621365450992851E-2</c:v>
                </c:pt>
                <c:pt idx="58">
                  <c:v>4.1092735016265834E-2</c:v>
                </c:pt>
                <c:pt idx="59">
                  <c:v>3.7056184523748065E-2</c:v>
                </c:pt>
                <c:pt idx="60">
                  <c:v>3.3451116763502604E-2</c:v>
                </c:pt>
                <c:pt idx="61">
                  <c:v>3.0225669127470114E-2</c:v>
                </c:pt>
                <c:pt idx="62">
                  <c:v>2.7335216050743707E-2</c:v>
                </c:pt>
                <c:pt idx="63">
                  <c:v>2.4741174804182656E-2</c:v>
                </c:pt>
                <c:pt idx="64">
                  <c:v>2.2410043623681656E-2</c:v>
                </c:pt>
                <c:pt idx="65">
                  <c:v>2.0312619898369098E-2</c:v>
                </c:pt>
                <c:pt idx="66">
                  <c:v>1.8423359421778859E-2</c:v>
                </c:pt>
                <c:pt idx="67">
                  <c:v>1.6719847261311073E-2</c:v>
                </c:pt>
                <c:pt idx="68">
                  <c:v>1.5182357761713883E-2</c:v>
                </c:pt>
                <c:pt idx="69">
                  <c:v>1.3793486333463344E-2</c:v>
                </c:pt>
                <c:pt idx="70">
                  <c:v>1.2537839508996059E-2</c:v>
                </c:pt>
                <c:pt idx="71">
                  <c:v>1.1401772640027888E-2</c:v>
                </c:pt>
                <c:pt idx="72">
                  <c:v>1.0373166810914783E-2</c:v>
                </c:pt>
                <c:pt idx="73">
                  <c:v>9.4412382358907455E-3</c:v>
                </c:pt>
                <c:pt idx="74">
                  <c:v>8.5963747210568101E-3</c:v>
                </c:pt>
                <c:pt idx="75">
                  <c:v>7.8299947988000277E-3</c:v>
                </c:pt>
                <c:pt idx="76">
                  <c:v>7.1344259515045512E-3</c:v>
                </c:pt>
                <c:pt idx="77">
                  <c:v>6.5027989837501713E-3</c:v>
                </c:pt>
                <c:pt idx="78">
                  <c:v>5.9289561155879151E-3</c:v>
                </c:pt>
                <c:pt idx="79">
                  <c:v>5.4073707824851087E-3</c:v>
                </c:pt>
                <c:pt idx="80">
                  <c:v>4.9330774618149753E-3</c:v>
                </c:pt>
                <c:pt idx="81">
                  <c:v>4.5016101179050751E-3</c:v>
                </c:pt>
                <c:pt idx="82">
                  <c:v>4.1089480804262345E-3</c:v>
                </c:pt>
                <c:pt idx="83">
                  <c:v>3.7514683542074242E-3</c:v>
                </c:pt>
                <c:pt idx="84">
                  <c:v>3.4259035101394707E-3</c:v>
                </c:pt>
                <c:pt idx="85">
                  <c:v>3.1293044327608348E-3</c:v>
                </c:pt>
                <c:pt idx="86">
                  <c:v>2.8590073052079876E-3</c:v>
                </c:pt>
                <c:pt idx="87">
                  <c:v>2.6126043002811577E-3</c:v>
                </c:pt>
                <c:pt idx="88">
                  <c:v>2.3879175204772553E-3</c:v>
                </c:pt>
                <c:pt idx="89">
                  <c:v>2.1829757924289104E-3</c:v>
                </c:pt>
                <c:pt idx="90">
                  <c:v>1.9959939742430241E-3</c:v>
                </c:pt>
                <c:pt idx="91">
                  <c:v>1.8253544793612384E-3</c:v>
                </c:pt>
                <c:pt idx="92">
                  <c:v>1.6695907590785714E-3</c:v>
                </c:pt>
                <c:pt idx="93">
                  <c:v>1.5273725188274545E-3</c:v>
                </c:pt>
                <c:pt idx="94">
                  <c:v>1.397492471644373E-3</c:v>
                </c:pt>
                <c:pt idx="95">
                  <c:v>1.2788544566129973E-3</c:v>
                </c:pt>
                <c:pt idx="96">
                  <c:v>1.1704627711241903E-3</c:v>
                </c:pt>
                <c:pt idx="97">
                  <c:v>1.0714125840111989E-3</c:v>
                </c:pt>
                <c:pt idx="98">
                  <c:v>9.8088131242640448E-4</c:v>
                </c:pt>
                <c:pt idx="99">
                  <c:v>8.9812085907493562E-4</c:v>
                </c:pt>
                <c:pt idx="100">
                  <c:v>6.8243625380996862E-4</c:v>
                </c:pt>
                <c:pt idx="101">
                  <c:v>5.191488430197498E-4</c:v>
                </c:pt>
                <c:pt idx="102">
                  <c:v>3.953475877961112E-4</c:v>
                </c:pt>
                <c:pt idx="103">
                  <c:v>3.0135917467164234E-4</c:v>
                </c:pt>
                <c:pt idx="104">
                  <c:v>2.2991824482578854E-4</c:v>
                </c:pt>
                <c:pt idx="105">
                  <c:v>1.7555605069156108E-4</c:v>
                </c:pt>
                <c:pt idx="106">
                  <c:v>1.3414813457800854E-4</c:v>
                </c:pt>
                <c:pt idx="107">
                  <c:v>1.0257842261178695E-4</c:v>
                </c:pt>
                <c:pt idx="108">
                  <c:v>7.8488955566412643E-5</c:v>
                </c:pt>
                <c:pt idx="109">
                  <c:v>6.0092883183644612E-5</c:v>
                </c:pt>
                <c:pt idx="110">
                  <c:v>4.6034369016850043E-5</c:v>
                </c:pt>
                <c:pt idx="111">
                  <c:v>3.5283395475585189E-5</c:v>
                </c:pt>
                <c:pt idx="112">
                  <c:v>2.7056610530622924E-5</c:v>
                </c:pt>
                <c:pt idx="113">
                  <c:v>2.0757657480298671E-5</c:v>
                </c:pt>
                <c:pt idx="114">
                  <c:v>1.593211560826835E-5</c:v>
                </c:pt>
                <c:pt idx="115">
                  <c:v>1.2233421437430101E-5</c:v>
                </c:pt>
                <c:pt idx="116">
                  <c:v>9.3970582902529193E-6</c:v>
                </c:pt>
                <c:pt idx="117">
                  <c:v>7.220982787017766E-6</c:v>
                </c:pt>
                <c:pt idx="118">
                  <c:v>5.5507635325307853E-6</c:v>
                </c:pt>
                <c:pt idx="119">
                  <c:v>4.2682852205712683E-6</c:v>
                </c:pt>
                <c:pt idx="120">
                  <c:v>3.2831540938970663E-6</c:v>
                </c:pt>
                <c:pt idx="121">
                  <c:v>2.5261526289307606E-6</c:v>
                </c:pt>
                <c:pt idx="122">
                  <c:v>1.9442505155233604E-6</c:v>
                </c:pt>
                <c:pt idx="123">
                  <c:v>1.4967988180832224E-6</c:v>
                </c:pt>
                <c:pt idx="124">
                  <c:v>1.1526245337078787E-6</c:v>
                </c:pt>
                <c:pt idx="125">
                  <c:v>8.8781096977935192E-7</c:v>
                </c:pt>
                <c:pt idx="126">
                  <c:v>6.8400094045779881E-7</c:v>
                </c:pt>
                <c:pt idx="127">
                  <c:v>5.270988353273685E-7</c:v>
                </c:pt>
                <c:pt idx="128">
                  <c:v>4.0627722126591635E-7</c:v>
                </c:pt>
                <c:pt idx="129">
                  <c:v>3.1321611076141996E-7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0D5-3F47-85FD-D29F9393DB17}"/>
            </c:ext>
          </c:extLst>
        </c:ser>
        <c:ser>
          <c:idx val="6"/>
          <c:order val="6"/>
          <c:tx>
            <c:v>nu=100</c:v>
          </c:tx>
          <c:spPr>
            <a:ln w="19050" cap="rnd">
              <a:solidFill>
                <a:srgbClr val="AD30DB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Chi^2'!$AB$4:$AB$28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6.0000000000000009</c:v>
                </c:pt>
                <c:pt idx="6">
                  <c:v>7.0000000000000009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10.999999999999998</c:v>
                </c:pt>
                <c:pt idx="11">
                  <c:v>11.999999999999998</c:v>
                </c:pt>
                <c:pt idx="12">
                  <c:v>12.999999999999998</c:v>
                </c:pt>
                <c:pt idx="13">
                  <c:v>13.999999999999998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18.000000000000004</c:v>
                </c:pt>
                <c:pt idx="18">
                  <c:v>19.000000000000004</c:v>
                </c:pt>
                <c:pt idx="19">
                  <c:v>20.000000000000004</c:v>
                </c:pt>
                <c:pt idx="20">
                  <c:v>21.000000000000004</c:v>
                </c:pt>
                <c:pt idx="21">
                  <c:v>22.000000000000007</c:v>
                </c:pt>
                <c:pt idx="22">
                  <c:v>23.000000000000007</c:v>
                </c:pt>
                <c:pt idx="23">
                  <c:v>24.000000000000007</c:v>
                </c:pt>
                <c:pt idx="24">
                  <c:v>25.000000000000007</c:v>
                </c:pt>
              </c:numCache>
            </c:numRef>
          </c:xVal>
          <c:yVal>
            <c:numRef>
              <c:f>'PDF vs Chi^2'!$AD$4:$AD$28</c:f>
              <c:numCache>
                <c:formatCode>General</c:formatCode>
                <c:ptCount val="25"/>
                <c:pt idx="0">
                  <c:v>0.24314314393978059</c:v>
                </c:pt>
                <c:pt idx="1">
                  <c:v>0.10452335947527552</c:v>
                </c:pt>
                <c:pt idx="2">
                  <c:v>5.1620019242652672E-2</c:v>
                </c:pt>
                <c:pt idx="3">
                  <c:v>2.6899078633240824E-2</c:v>
                </c:pt>
                <c:pt idx="4">
                  <c:v>1.439997772228329E-2</c:v>
                </c:pt>
                <c:pt idx="5">
                  <c:v>7.825147805580095E-3</c:v>
                </c:pt>
                <c:pt idx="6">
                  <c:v>4.2887626308231591E-3</c:v>
                </c:pt>
                <c:pt idx="7">
                  <c:v>2.3615018856217983E-3</c:v>
                </c:pt>
                <c:pt idx="8">
                  <c:v>1.3030166146501716E-3</c:v>
                </c:pt>
                <c:pt idx="9">
                  <c:v>7.1918261558621206E-4</c:v>
                </c:pt>
                <c:pt idx="10">
                  <c:v>3.965367393639447E-4</c:v>
                </c:pt>
                <c:pt idx="11">
                  <c:v>2.1819411991267688E-4</c:v>
                </c:pt>
                <c:pt idx="12">
                  <c:v>1.1972022508759189E-4</c:v>
                </c:pt>
                <c:pt idx="13">
                  <c:v>6.5458986538079766E-5</c:v>
                </c:pt>
                <c:pt idx="14">
                  <c:v>3.5645483347619601E-5</c:v>
                </c:pt>
                <c:pt idx="15">
                  <c:v>1.9322418794465601E-5</c:v>
                </c:pt>
                <c:pt idx="16">
                  <c:v>1.042203496145003E-5</c:v>
                </c:pt>
                <c:pt idx="17">
                  <c:v>5.5911537312294832E-6</c:v>
                </c:pt>
                <c:pt idx="18">
                  <c:v>2.9823562798304742E-6</c:v>
                </c:pt>
                <c:pt idx="19">
                  <c:v>1.5811689993266958E-6</c:v>
                </c:pt>
                <c:pt idx="20">
                  <c:v>8.3294794532917867E-7</c:v>
                </c:pt>
                <c:pt idx="21">
                  <c:v>4.3585014982604028E-7</c:v>
                </c:pt>
                <c:pt idx="22">
                  <c:v>2.2646705354298898E-7</c:v>
                </c:pt>
                <c:pt idx="23">
                  <c:v>1.1681859785517155E-7</c:v>
                </c:pt>
                <c:pt idx="24">
                  <c:v>5.9797638074390087E-8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8D-8E40-AFD5-122A51A8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826175"/>
        <c:axId val="341656943"/>
      </c:scatterChart>
      <c:valAx>
        <c:axId val="341826175"/>
        <c:scaling>
          <c:orientation val="minMax"/>
          <c:max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656943"/>
        <c:crosses val="autoZero"/>
        <c:crossBetween val="midCat"/>
      </c:valAx>
      <c:valAx>
        <c:axId val="341656943"/>
        <c:scaling>
          <c:logBase val="10"/>
          <c:orientation val="minMax"/>
          <c:max val="10"/>
          <c:min val="1.0000000000000005E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8261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623389232690874"/>
          <c:y val="2.5376689899610481E-2"/>
          <c:w val="0.12409761898816724"/>
          <c:h val="0.31785177738654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chi.sq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Chi^2'!$X$4:$X$103</c:f>
              <c:numCache>
                <c:formatCode>General</c:formatCode>
                <c:ptCount val="10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1.5000000000000002</c:v>
                </c:pt>
                <c:pt idx="6">
                  <c:v>1.7500000000000002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2.7499999999999996</c:v>
                </c:pt>
                <c:pt idx="11">
                  <c:v>2.9999999999999996</c:v>
                </c:pt>
                <c:pt idx="12">
                  <c:v>3.2499999999999996</c:v>
                </c:pt>
                <c:pt idx="13">
                  <c:v>3.4999999999999996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4.5000000000000009</c:v>
                </c:pt>
                <c:pt idx="18">
                  <c:v>4.7500000000000009</c:v>
                </c:pt>
                <c:pt idx="19">
                  <c:v>5.0000000000000009</c:v>
                </c:pt>
                <c:pt idx="20">
                  <c:v>5.2500000000000009</c:v>
                </c:pt>
                <c:pt idx="21">
                  <c:v>5.5000000000000018</c:v>
                </c:pt>
                <c:pt idx="22">
                  <c:v>5.7500000000000018</c:v>
                </c:pt>
                <c:pt idx="23">
                  <c:v>6.0000000000000018</c:v>
                </c:pt>
                <c:pt idx="24">
                  <c:v>6.2500000000000018</c:v>
                </c:pt>
                <c:pt idx="25">
                  <c:v>6.5000000000000018</c:v>
                </c:pt>
                <c:pt idx="26">
                  <c:v>6.7500000000000018</c:v>
                </c:pt>
                <c:pt idx="27">
                  <c:v>7.0000000000000018</c:v>
                </c:pt>
                <c:pt idx="28">
                  <c:v>7.2500000000000027</c:v>
                </c:pt>
                <c:pt idx="29">
                  <c:v>7.5000000000000027</c:v>
                </c:pt>
                <c:pt idx="30">
                  <c:v>7.7500000000000027</c:v>
                </c:pt>
                <c:pt idx="31">
                  <c:v>8.0000000000000036</c:v>
                </c:pt>
                <c:pt idx="32">
                  <c:v>8.2500000000000036</c:v>
                </c:pt>
                <c:pt idx="33">
                  <c:v>8.5000000000000036</c:v>
                </c:pt>
                <c:pt idx="34">
                  <c:v>8.7500000000000036</c:v>
                </c:pt>
                <c:pt idx="35">
                  <c:v>9.0000000000000036</c:v>
                </c:pt>
                <c:pt idx="36">
                  <c:v>9.2500000000000036</c:v>
                </c:pt>
                <c:pt idx="37">
                  <c:v>9.5000000000000036</c:v>
                </c:pt>
                <c:pt idx="38">
                  <c:v>9.7500000000000053</c:v>
                </c:pt>
                <c:pt idx="39">
                  <c:v>10.000000000000005</c:v>
                </c:pt>
                <c:pt idx="40">
                  <c:v>10.250000000000005</c:v>
                </c:pt>
                <c:pt idx="41">
                  <c:v>10.500000000000005</c:v>
                </c:pt>
                <c:pt idx="42">
                  <c:v>10.750000000000005</c:v>
                </c:pt>
                <c:pt idx="43">
                  <c:v>11.000000000000005</c:v>
                </c:pt>
                <c:pt idx="44">
                  <c:v>11.250000000000005</c:v>
                </c:pt>
                <c:pt idx="45">
                  <c:v>11.500000000000005</c:v>
                </c:pt>
                <c:pt idx="46">
                  <c:v>11.750000000000007</c:v>
                </c:pt>
                <c:pt idx="47">
                  <c:v>12.000000000000007</c:v>
                </c:pt>
                <c:pt idx="48">
                  <c:v>12.250000000000007</c:v>
                </c:pt>
                <c:pt idx="49">
                  <c:v>12.500000000000005</c:v>
                </c:pt>
                <c:pt idx="50">
                  <c:v>12.750000000000005</c:v>
                </c:pt>
                <c:pt idx="51">
                  <c:v>13.000000000000005</c:v>
                </c:pt>
                <c:pt idx="52">
                  <c:v>13.250000000000007</c:v>
                </c:pt>
                <c:pt idx="53">
                  <c:v>13.500000000000007</c:v>
                </c:pt>
                <c:pt idx="54">
                  <c:v>13.750000000000007</c:v>
                </c:pt>
                <c:pt idx="55">
                  <c:v>14.000000000000007</c:v>
                </c:pt>
                <c:pt idx="56">
                  <c:v>14.250000000000007</c:v>
                </c:pt>
                <c:pt idx="57">
                  <c:v>14.500000000000007</c:v>
                </c:pt>
                <c:pt idx="58">
                  <c:v>14.750000000000007</c:v>
                </c:pt>
                <c:pt idx="59">
                  <c:v>15.000000000000007</c:v>
                </c:pt>
                <c:pt idx="60">
                  <c:v>15.250000000000007</c:v>
                </c:pt>
                <c:pt idx="61">
                  <c:v>15.500000000000009</c:v>
                </c:pt>
                <c:pt idx="62">
                  <c:v>15.750000000000009</c:v>
                </c:pt>
                <c:pt idx="63">
                  <c:v>16.000000000000007</c:v>
                </c:pt>
                <c:pt idx="64">
                  <c:v>16.250000000000007</c:v>
                </c:pt>
                <c:pt idx="65">
                  <c:v>16.500000000000011</c:v>
                </c:pt>
                <c:pt idx="66">
                  <c:v>16.750000000000011</c:v>
                </c:pt>
                <c:pt idx="67">
                  <c:v>17.000000000000011</c:v>
                </c:pt>
                <c:pt idx="68">
                  <c:v>17.250000000000011</c:v>
                </c:pt>
                <c:pt idx="69">
                  <c:v>17.500000000000011</c:v>
                </c:pt>
                <c:pt idx="70">
                  <c:v>17.750000000000011</c:v>
                </c:pt>
                <c:pt idx="71">
                  <c:v>18.000000000000011</c:v>
                </c:pt>
                <c:pt idx="72">
                  <c:v>18.250000000000011</c:v>
                </c:pt>
                <c:pt idx="73">
                  <c:v>18.500000000000011</c:v>
                </c:pt>
                <c:pt idx="74">
                  <c:v>18.750000000000011</c:v>
                </c:pt>
                <c:pt idx="75">
                  <c:v>19.000000000000011</c:v>
                </c:pt>
                <c:pt idx="76">
                  <c:v>19.250000000000011</c:v>
                </c:pt>
                <c:pt idx="77">
                  <c:v>19.500000000000011</c:v>
                </c:pt>
                <c:pt idx="78">
                  <c:v>19.750000000000011</c:v>
                </c:pt>
                <c:pt idx="79">
                  <c:v>20.000000000000011</c:v>
                </c:pt>
                <c:pt idx="80">
                  <c:v>20.250000000000014</c:v>
                </c:pt>
                <c:pt idx="81">
                  <c:v>20.500000000000014</c:v>
                </c:pt>
                <c:pt idx="82">
                  <c:v>20.750000000000014</c:v>
                </c:pt>
                <c:pt idx="83">
                  <c:v>21.000000000000014</c:v>
                </c:pt>
                <c:pt idx="84">
                  <c:v>21.250000000000014</c:v>
                </c:pt>
                <c:pt idx="85">
                  <c:v>21.500000000000014</c:v>
                </c:pt>
                <c:pt idx="86">
                  <c:v>21.750000000000014</c:v>
                </c:pt>
                <c:pt idx="87">
                  <c:v>22.000000000000014</c:v>
                </c:pt>
                <c:pt idx="88">
                  <c:v>22.250000000000014</c:v>
                </c:pt>
                <c:pt idx="89">
                  <c:v>22.500000000000014</c:v>
                </c:pt>
                <c:pt idx="90">
                  <c:v>22.750000000000014</c:v>
                </c:pt>
                <c:pt idx="91">
                  <c:v>23.000000000000014</c:v>
                </c:pt>
                <c:pt idx="92">
                  <c:v>23.250000000000014</c:v>
                </c:pt>
                <c:pt idx="93">
                  <c:v>23.500000000000014</c:v>
                </c:pt>
                <c:pt idx="94">
                  <c:v>23.750000000000014</c:v>
                </c:pt>
                <c:pt idx="95">
                  <c:v>24.000000000000014</c:v>
                </c:pt>
                <c:pt idx="96">
                  <c:v>24.250000000000014</c:v>
                </c:pt>
                <c:pt idx="97">
                  <c:v>24.500000000000018</c:v>
                </c:pt>
                <c:pt idx="98">
                  <c:v>24.750000000000018</c:v>
                </c:pt>
                <c:pt idx="99">
                  <c:v>25.000000000000018</c:v>
                </c:pt>
              </c:numCache>
            </c:numRef>
          </c:xVal>
          <c:yVal>
            <c:numRef>
              <c:f>'PDF vs Chi^2'!$Z$4:$Z$103</c:f>
              <c:numCache>
                <c:formatCode>General</c:formatCode>
                <c:ptCount val="100"/>
                <c:pt idx="0">
                  <c:v>0.70413065352859905</c:v>
                </c:pt>
                <c:pt idx="1">
                  <c:v>0.43939128946772238</c:v>
                </c:pt>
                <c:pt idx="2">
                  <c:v>0.31660589975553932</c:v>
                </c:pt>
                <c:pt idx="3">
                  <c:v>0.24197072451914334</c:v>
                </c:pt>
                <c:pt idx="4">
                  <c:v>0.19099456461342262</c:v>
                </c:pt>
                <c:pt idx="5">
                  <c:v>0.15386632280545523</c:v>
                </c:pt>
                <c:pt idx="6">
                  <c:v>0.12571392031277051</c:v>
                </c:pt>
                <c:pt idx="7">
                  <c:v>0.10377687435514868</c:v>
                </c:pt>
                <c:pt idx="8">
                  <c:v>8.6345063777261144E-2</c:v>
                </c:pt>
                <c:pt idx="9">
                  <c:v>7.2288957067272508E-2</c:v>
                </c:pt>
                <c:pt idx="10">
                  <c:v>6.0825936789378782E-2</c:v>
                </c:pt>
                <c:pt idx="11">
                  <c:v>5.1393443267923097E-2</c:v>
                </c:pt>
                <c:pt idx="12">
                  <c:v>4.35752464696363E-2</c:v>
                </c:pt>
                <c:pt idx="13">
                  <c:v>3.7056184523748134E-2</c:v>
                </c:pt>
                <c:pt idx="14">
                  <c:v>3.1593102636969295E-2</c:v>
                </c:pt>
                <c:pt idx="15">
                  <c:v>2.6995483256594028E-2</c:v>
                </c:pt>
                <c:pt idx="16">
                  <c:v>2.3112122289275252E-2</c:v>
                </c:pt>
                <c:pt idx="17">
                  <c:v>1.9821714870604884E-2</c:v>
                </c:pt>
                <c:pt idx="18">
                  <c:v>1.7026048512120213E-2</c:v>
                </c:pt>
                <c:pt idx="19">
                  <c:v>1.4644982561926478E-2</c:v>
                </c:pt>
                <c:pt idx="20">
                  <c:v>1.2612680634945179E-2</c:v>
                </c:pt>
                <c:pt idx="21">
                  <c:v>1.0874740337283131E-2</c:v>
                </c:pt>
                <c:pt idx="22">
                  <c:v>9.3859774830187138E-3</c:v>
                </c:pt>
                <c:pt idx="23">
                  <c:v>8.1086955549402352E-3</c:v>
                </c:pt>
                <c:pt idx="24">
                  <c:v>7.0113201974274066E-3</c:v>
                </c:pt>
                <c:pt idx="25">
                  <c:v>6.0673119025767292E-3</c:v>
                </c:pt>
                <c:pt idx="26">
                  <c:v>5.2542931922660331E-3</c:v>
                </c:pt>
                <c:pt idx="27">
                  <c:v>4.5533429216401688E-3</c:v>
                </c:pt>
                <c:pt idx="28">
                  <c:v>3.9484220233781406E-3</c:v>
                </c:pt>
                <c:pt idx="29">
                  <c:v>3.4259035101394772E-3</c:v>
                </c:pt>
                <c:pt idx="30">
                  <c:v>2.974185809597402E-3</c:v>
                </c:pt>
                <c:pt idx="31">
                  <c:v>2.583373169261501E-3</c:v>
                </c:pt>
                <c:pt idx="32">
                  <c:v>2.2450103818243421E-3</c:v>
                </c:pt>
                <c:pt idx="33">
                  <c:v>1.9518617565225413E-3</c:v>
                </c:pt>
                <c:pt idx="34">
                  <c:v>1.6977263175389644E-3</c:v>
                </c:pt>
                <c:pt idx="35">
                  <c:v>1.4772828039793327E-3</c:v>
                </c:pt>
                <c:pt idx="36">
                  <c:v>1.2859592912853666E-3</c:v>
                </c:pt>
                <c:pt idx="37">
                  <c:v>1.1198232344578774E-3</c:v>
                </c:pt>
                <c:pt idx="38">
                  <c:v>9.7548851081552036E-4</c:v>
                </c:pt>
                <c:pt idx="39">
                  <c:v>8.5003666025203163E-4</c:v>
                </c:pt>
                <c:pt idx="40">
                  <c:v>7.4095001876915462E-4</c:v>
                </c:pt>
                <c:pt idx="41">
                  <c:v>6.4605484281517254E-4</c:v>
                </c:pt>
                <c:pt idx="42">
                  <c:v>5.6347284783919932E-4</c:v>
                </c:pt>
                <c:pt idx="43">
                  <c:v>4.9157985005762012E-4</c:v>
                </c:pt>
                <c:pt idx="44">
                  <c:v>4.2897041782621425E-4</c:v>
                </c:pt>
                <c:pt idx="45">
                  <c:v>3.7442761768791371E-4</c:v>
                </c:pt>
                <c:pt idx="46">
                  <c:v>3.2689708757403232E-4</c:v>
                </c:pt>
                <c:pt idx="47">
                  <c:v>2.8546479167585392E-4</c:v>
                </c:pt>
                <c:pt idx="48">
                  <c:v>2.4933791287021624E-4</c:v>
                </c:pt>
                <c:pt idx="49">
                  <c:v>2.178284230352703E-4</c:v>
                </c:pt>
                <c:pt idx="50">
                  <c:v>1.9033894215283092E-4</c:v>
                </c:pt>
                <c:pt idx="51">
                  <c:v>1.6635055620285849E-4</c:v>
                </c:pt>
                <c:pt idx="52">
                  <c:v>1.4541231349413393E-4</c:v>
                </c:pt>
                <c:pt idx="53">
                  <c:v>1.2713216085655644E-4</c:v>
                </c:pt>
                <c:pt idx="54">
                  <c:v>1.1116911636407364E-4</c:v>
                </c:pt>
                <c:pt idx="55">
                  <c:v>9.7226505045913992E-5</c:v>
                </c:pt>
                <c:pt idx="56">
                  <c:v>8.5046109269257933E-5</c:v>
                </c:pt>
                <c:pt idx="57">
                  <c:v>7.4403106875490472E-5</c:v>
                </c:pt>
                <c:pt idx="58">
                  <c:v>6.5101688335198274E-5</c:v>
                </c:pt>
                <c:pt idx="59">
                  <c:v>5.6971259661427207E-5</c:v>
                </c:pt>
                <c:pt idx="60">
                  <c:v>4.9863151009117706E-5</c:v>
                </c:pt>
                <c:pt idx="61">
                  <c:v>4.3647762144189302E-5</c:v>
                </c:pt>
                <c:pt idx="62">
                  <c:v>3.8212085584124151E-5</c:v>
                </c:pt>
                <c:pt idx="63">
                  <c:v>3.3457556441221206E-5</c:v>
                </c:pt>
                <c:pt idx="64">
                  <c:v>2.9298185048631742E-5</c:v>
                </c:pt>
                <c:pt idx="65">
                  <c:v>2.5658934493672048E-5</c:v>
                </c:pt>
                <c:pt idx="66">
                  <c:v>2.2474310371192355E-5</c:v>
                </c:pt>
                <c:pt idx="67">
                  <c:v>1.9687134527509503E-5</c:v>
                </c:pt>
                <c:pt idx="68">
                  <c:v>1.7247478398947606E-5</c:v>
                </c:pt>
                <c:pt idx="69">
                  <c:v>1.5111734848619676E-5</c:v>
                </c:pt>
                <c:pt idx="70">
                  <c:v>1.3241810247422217E-5</c:v>
                </c:pt>
                <c:pt idx="71">
                  <c:v>1.1604420995562256E-5</c:v>
                </c:pt>
                <c:pt idx="72">
                  <c:v>1.0170480794909822E-5</c:v>
                </c:pt>
                <c:pt idx="73">
                  <c:v>8.9145668075170303E-6</c:v>
                </c:pt>
                <c:pt idx="74">
                  <c:v>7.8144544123035602E-6</c:v>
                </c:pt>
                <c:pt idx="75">
                  <c:v>6.850711634843062E-6</c:v>
                </c:pt>
                <c:pt idx="76">
                  <c:v>6.0063455040757886E-6</c:v>
                </c:pt>
                <c:pt idx="77">
                  <c:v>5.2664936100556007E-6</c:v>
                </c:pt>
                <c:pt idx="78">
                  <c:v>4.6181550203357681E-6</c:v>
                </c:pt>
                <c:pt idx="79">
                  <c:v>4.0499554780445368E-6</c:v>
                </c:pt>
                <c:pt idx="80">
                  <c:v>3.5519424682011895E-6</c:v>
                </c:pt>
                <c:pt idx="81">
                  <c:v>3.1154063142276021E-6</c:v>
                </c:pt>
                <c:pt idx="82">
                  <c:v>2.7327239658417425E-6</c:v>
                </c:pt>
                <c:pt idx="83">
                  <c:v>2.3972225728510219E-6</c:v>
                </c:pt>
                <c:pt idx="84">
                  <c:v>2.1030603156490131E-6</c:v>
                </c:pt>
                <c:pt idx="85">
                  <c:v>1.8451222900996747E-6</c:v>
                </c:pt>
                <c:pt idx="86">
                  <c:v>1.618929528563213E-6</c:v>
                </c:pt>
                <c:pt idx="87">
                  <c:v>1.4205594857744108E-6</c:v>
                </c:pt>
                <c:pt idx="88">
                  <c:v>1.2465765330517458E-6</c:v>
                </c:pt>
                <c:pt idx="89">
                  <c:v>1.093971191152477E-6</c:v>
                </c:pt>
                <c:pt idx="90">
                  <c:v>9.6010699468009936E-7</c:v>
                </c:pt>
                <c:pt idx="91">
                  <c:v>8.4267402248653604E-7</c:v>
                </c:pt>
                <c:pt idx="92">
                  <c:v>7.3964825175556534E-7</c:v>
                </c:pt>
                <c:pt idx="93">
                  <c:v>6.4925600080124438E-7</c:v>
                </c:pt>
                <c:pt idx="94">
                  <c:v>5.6994281914180807E-7</c:v>
                </c:pt>
                <c:pt idx="95">
                  <c:v>5.0034626491684869E-7</c:v>
                </c:pt>
                <c:pt idx="96">
                  <c:v>4.3927208076640856E-7</c:v>
                </c:pt>
                <c:pt idx="97">
                  <c:v>3.8567334124176653E-7</c:v>
                </c:pt>
                <c:pt idx="98">
                  <c:v>3.386321988475302E-7</c:v>
                </c:pt>
                <c:pt idx="99">
                  <c:v>2.9734390294685679E-7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0E-7048-B0F2-C8EF10EF5E45}"/>
            </c:ext>
          </c:extLst>
        </c:ser>
        <c:ser>
          <c:idx val="1"/>
          <c:order val="1"/>
          <c:tx>
            <c:v>nu = 25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Chi^2'!$X$4:$X$103</c:f>
              <c:numCache>
                <c:formatCode>General</c:formatCode>
                <c:ptCount val="10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1.5000000000000002</c:v>
                </c:pt>
                <c:pt idx="6">
                  <c:v>1.7500000000000002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2.7499999999999996</c:v>
                </c:pt>
                <c:pt idx="11">
                  <c:v>2.9999999999999996</c:v>
                </c:pt>
                <c:pt idx="12">
                  <c:v>3.2499999999999996</c:v>
                </c:pt>
                <c:pt idx="13">
                  <c:v>3.4999999999999996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4.5000000000000009</c:v>
                </c:pt>
                <c:pt idx="18">
                  <c:v>4.7500000000000009</c:v>
                </c:pt>
                <c:pt idx="19">
                  <c:v>5.0000000000000009</c:v>
                </c:pt>
                <c:pt idx="20">
                  <c:v>5.2500000000000009</c:v>
                </c:pt>
                <c:pt idx="21">
                  <c:v>5.5000000000000018</c:v>
                </c:pt>
                <c:pt idx="22">
                  <c:v>5.7500000000000018</c:v>
                </c:pt>
                <c:pt idx="23">
                  <c:v>6.0000000000000018</c:v>
                </c:pt>
                <c:pt idx="24">
                  <c:v>6.2500000000000018</c:v>
                </c:pt>
                <c:pt idx="25">
                  <c:v>6.5000000000000018</c:v>
                </c:pt>
                <c:pt idx="26">
                  <c:v>6.7500000000000018</c:v>
                </c:pt>
                <c:pt idx="27">
                  <c:v>7.0000000000000018</c:v>
                </c:pt>
                <c:pt idx="28">
                  <c:v>7.2500000000000027</c:v>
                </c:pt>
                <c:pt idx="29">
                  <c:v>7.5000000000000027</c:v>
                </c:pt>
                <c:pt idx="30">
                  <c:v>7.7500000000000027</c:v>
                </c:pt>
                <c:pt idx="31">
                  <c:v>8.0000000000000036</c:v>
                </c:pt>
                <c:pt idx="32">
                  <c:v>8.2500000000000036</c:v>
                </c:pt>
                <c:pt idx="33">
                  <c:v>8.5000000000000036</c:v>
                </c:pt>
                <c:pt idx="34">
                  <c:v>8.7500000000000036</c:v>
                </c:pt>
                <c:pt idx="35">
                  <c:v>9.0000000000000036</c:v>
                </c:pt>
                <c:pt idx="36">
                  <c:v>9.2500000000000036</c:v>
                </c:pt>
                <c:pt idx="37">
                  <c:v>9.5000000000000036</c:v>
                </c:pt>
                <c:pt idx="38">
                  <c:v>9.7500000000000053</c:v>
                </c:pt>
                <c:pt idx="39">
                  <c:v>10.000000000000005</c:v>
                </c:pt>
                <c:pt idx="40">
                  <c:v>10.250000000000005</c:v>
                </c:pt>
                <c:pt idx="41">
                  <c:v>10.500000000000005</c:v>
                </c:pt>
                <c:pt idx="42">
                  <c:v>10.750000000000005</c:v>
                </c:pt>
                <c:pt idx="43">
                  <c:v>11.000000000000005</c:v>
                </c:pt>
                <c:pt idx="44">
                  <c:v>11.250000000000005</c:v>
                </c:pt>
                <c:pt idx="45">
                  <c:v>11.500000000000005</c:v>
                </c:pt>
                <c:pt idx="46">
                  <c:v>11.750000000000007</c:v>
                </c:pt>
                <c:pt idx="47">
                  <c:v>12.000000000000007</c:v>
                </c:pt>
                <c:pt idx="48">
                  <c:v>12.250000000000007</c:v>
                </c:pt>
                <c:pt idx="49">
                  <c:v>12.500000000000005</c:v>
                </c:pt>
                <c:pt idx="50">
                  <c:v>12.750000000000005</c:v>
                </c:pt>
                <c:pt idx="51">
                  <c:v>13.000000000000005</c:v>
                </c:pt>
                <c:pt idx="52">
                  <c:v>13.250000000000007</c:v>
                </c:pt>
                <c:pt idx="53">
                  <c:v>13.500000000000007</c:v>
                </c:pt>
                <c:pt idx="54">
                  <c:v>13.750000000000007</c:v>
                </c:pt>
                <c:pt idx="55">
                  <c:v>14.000000000000007</c:v>
                </c:pt>
                <c:pt idx="56">
                  <c:v>14.250000000000007</c:v>
                </c:pt>
                <c:pt idx="57">
                  <c:v>14.500000000000007</c:v>
                </c:pt>
                <c:pt idx="58">
                  <c:v>14.750000000000007</c:v>
                </c:pt>
                <c:pt idx="59">
                  <c:v>15.000000000000007</c:v>
                </c:pt>
                <c:pt idx="60">
                  <c:v>15.250000000000007</c:v>
                </c:pt>
                <c:pt idx="61">
                  <c:v>15.500000000000009</c:v>
                </c:pt>
                <c:pt idx="62">
                  <c:v>15.750000000000009</c:v>
                </c:pt>
                <c:pt idx="63">
                  <c:v>16.000000000000007</c:v>
                </c:pt>
                <c:pt idx="64">
                  <c:v>16.250000000000007</c:v>
                </c:pt>
                <c:pt idx="65">
                  <c:v>16.500000000000011</c:v>
                </c:pt>
                <c:pt idx="66">
                  <c:v>16.750000000000011</c:v>
                </c:pt>
                <c:pt idx="67">
                  <c:v>17.000000000000011</c:v>
                </c:pt>
                <c:pt idx="68">
                  <c:v>17.250000000000011</c:v>
                </c:pt>
                <c:pt idx="69">
                  <c:v>17.500000000000011</c:v>
                </c:pt>
                <c:pt idx="70">
                  <c:v>17.750000000000011</c:v>
                </c:pt>
                <c:pt idx="71">
                  <c:v>18.000000000000011</c:v>
                </c:pt>
                <c:pt idx="72">
                  <c:v>18.250000000000011</c:v>
                </c:pt>
                <c:pt idx="73">
                  <c:v>18.500000000000011</c:v>
                </c:pt>
                <c:pt idx="74">
                  <c:v>18.750000000000011</c:v>
                </c:pt>
                <c:pt idx="75">
                  <c:v>19.000000000000011</c:v>
                </c:pt>
                <c:pt idx="76">
                  <c:v>19.250000000000011</c:v>
                </c:pt>
                <c:pt idx="77">
                  <c:v>19.500000000000011</c:v>
                </c:pt>
                <c:pt idx="78">
                  <c:v>19.750000000000011</c:v>
                </c:pt>
                <c:pt idx="79">
                  <c:v>20.000000000000011</c:v>
                </c:pt>
                <c:pt idx="80">
                  <c:v>20.250000000000014</c:v>
                </c:pt>
                <c:pt idx="81">
                  <c:v>20.500000000000014</c:v>
                </c:pt>
                <c:pt idx="82">
                  <c:v>20.750000000000014</c:v>
                </c:pt>
                <c:pt idx="83">
                  <c:v>21.000000000000014</c:v>
                </c:pt>
                <c:pt idx="84">
                  <c:v>21.250000000000014</c:v>
                </c:pt>
                <c:pt idx="85">
                  <c:v>21.500000000000014</c:v>
                </c:pt>
                <c:pt idx="86">
                  <c:v>21.750000000000014</c:v>
                </c:pt>
                <c:pt idx="87">
                  <c:v>22.000000000000014</c:v>
                </c:pt>
                <c:pt idx="88">
                  <c:v>22.250000000000014</c:v>
                </c:pt>
                <c:pt idx="89">
                  <c:v>22.500000000000014</c:v>
                </c:pt>
                <c:pt idx="90">
                  <c:v>22.750000000000014</c:v>
                </c:pt>
                <c:pt idx="91">
                  <c:v>23.000000000000014</c:v>
                </c:pt>
                <c:pt idx="92">
                  <c:v>23.250000000000014</c:v>
                </c:pt>
                <c:pt idx="93">
                  <c:v>23.500000000000014</c:v>
                </c:pt>
                <c:pt idx="94">
                  <c:v>23.750000000000014</c:v>
                </c:pt>
                <c:pt idx="95">
                  <c:v>24.000000000000014</c:v>
                </c:pt>
                <c:pt idx="96">
                  <c:v>24.250000000000014</c:v>
                </c:pt>
                <c:pt idx="97">
                  <c:v>24.500000000000018</c:v>
                </c:pt>
                <c:pt idx="98">
                  <c:v>24.750000000000018</c:v>
                </c:pt>
                <c:pt idx="99">
                  <c:v>25.000000000000018</c:v>
                </c:pt>
              </c:numCache>
            </c:numRef>
          </c:xVal>
          <c:yVal>
            <c:numRef>
              <c:f>'PDF vs Chi^2'!$AA$4:$AA$103</c:f>
              <c:numCache>
                <c:formatCode>General</c:formatCode>
                <c:ptCount val="100"/>
                <c:pt idx="0">
                  <c:v>0.99862490552341177</c:v>
                </c:pt>
                <c:pt idx="1">
                  <c:v>1.006090640056635</c:v>
                </c:pt>
                <c:pt idx="2">
                  <c:v>1.0123994580192648</c:v>
                </c:pt>
                <c:pt idx="3">
                  <c:v>1.0175037072948372</c:v>
                </c:pt>
                <c:pt idx="4">
                  <c:v>1.0213586704548585</c:v>
                </c:pt>
                <c:pt idx="5">
                  <c:v>1.0239229397281639</c:v>
                </c:pt>
                <c:pt idx="6">
                  <c:v>1.0251587917443803</c:v>
                </c:pt>
                <c:pt idx="7">
                  <c:v>1.0250325590156431</c:v>
                </c:pt>
                <c:pt idx="8">
                  <c:v>1.0235149949094577</c:v>
                </c:pt>
                <c:pt idx="9">
                  <c:v>1.0205816286708325</c:v>
                </c:pt>
                <c:pt idx="10">
                  <c:v>1.0162131068774498</c:v>
                </c:pt>
                <c:pt idx="11">
                  <c:v>1.0103955175622161</c:v>
                </c:pt>
                <c:pt idx="12">
                  <c:v>1.0031206931172683</c:v>
                </c:pt>
                <c:pt idx="13">
                  <c:v>0.99438648800703699</c:v>
                </c:pt>
                <c:pt idx="14">
                  <c:v>0.98419702726979075</c:v>
                </c:pt>
                <c:pt idx="15">
                  <c:v>0.97256292178167592</c:v>
                </c:pt>
                <c:pt idx="16">
                  <c:v>0.95950144629907108</c:v>
                </c:pt>
                <c:pt idx="17">
                  <c:v>0.94503667638809563</c:v>
                </c:pt>
                <c:pt idx="18">
                  <c:v>0.92919958049840279</c:v>
                </c:pt>
                <c:pt idx="19">
                  <c:v>0.91202806364519706</c:v>
                </c:pt>
                <c:pt idx="20">
                  <c:v>0.89356695943174247</c:v>
                </c:pt>
                <c:pt idx="21">
                  <c:v>0.87386796747677264</c:v>
                </c:pt>
                <c:pt idx="22">
                  <c:v>0.85298953370862074</c:v>
                </c:pt>
                <c:pt idx="23">
                  <c:v>0.83099667145123646</c:v>
                </c:pt>
                <c:pt idx="24">
                  <c:v>0.8079607217561976</c:v>
                </c:pt>
                <c:pt idx="25">
                  <c:v>0.78395905202783467</c:v>
                </c:pt>
                <c:pt idx="26">
                  <c:v>0.75907469264301863</c:v>
                </c:pt>
                <c:pt idx="27">
                  <c:v>0.73339591197884668</c:v>
                </c:pt>
                <c:pt idx="28">
                  <c:v>0.70701573102512549</c:v>
                </c:pt>
                <c:pt idx="29">
                  <c:v>0.68003137956698834</c:v>
                </c:pt>
                <c:pt idx="30">
                  <c:v>0.65254369676788349</c:v>
                </c:pt>
                <c:pt idx="31">
                  <c:v>0.62465647985427619</c:v>
                </c:pt>
                <c:pt idx="32">
                  <c:v>0.59647578548916047</c:v>
                </c:pt>
                <c:pt idx="33">
                  <c:v>0.56810918930862297</c:v>
                </c:pt>
                <c:pt idx="34">
                  <c:v>0.5396650099695629</c:v>
                </c:pt>
                <c:pt idx="35">
                  <c:v>0.51125150490133742</c:v>
                </c:pt>
                <c:pt idx="36">
                  <c:v>0.48297604575233238</c:v>
                </c:pt>
                <c:pt idx="37">
                  <c:v>0.45494428225625422</c:v>
                </c:pt>
                <c:pt idx="38">
                  <c:v>0.42725930389345784</c:v>
                </c:pt>
                <c:pt idx="39">
                  <c:v>0.40002080927086131</c:v>
                </c:pt>
                <c:pt idx="40">
                  <c:v>0.3733242935708731</c:v>
                </c:pt>
                <c:pt idx="41">
                  <c:v>0.34726026470668087</c:v>
                </c:pt>
                <c:pt idx="42">
                  <c:v>0.32191349895071869</c:v>
                </c:pt>
                <c:pt idx="43">
                  <c:v>0.29736234675897</c:v>
                </c:pt>
                <c:pt idx="44">
                  <c:v>0.27367809928197828</c:v>
                </c:pt>
                <c:pt idx="45">
                  <c:v>0.25092442562268574</c:v>
                </c:pt>
                <c:pt idx="46">
                  <c:v>0.22915689026331879</c:v>
                </c:pt>
                <c:pt idx="47">
                  <c:v>0.20842255923428141</c:v>
                </c:pt>
                <c:pt idx="48">
                  <c:v>0.18875970253756194</c:v>
                </c:pt>
                <c:pt idx="49">
                  <c:v>0.17019759907062654</c:v>
                </c:pt>
                <c:pt idx="50">
                  <c:v>0.15275644883478881</c:v>
                </c:pt>
                <c:pt idx="51">
                  <c:v>0.13644739557096019</c:v>
                </c:pt>
                <c:pt idx="52">
                  <c:v>0.12127266116801107</c:v>
                </c:pt>
                <c:pt idx="53">
                  <c:v>0.10722579126333716</c:v>
                </c:pt>
                <c:pt idx="54">
                  <c:v>9.4292009436399413E-2</c:v>
                </c:pt>
                <c:pt idx="55">
                  <c:v>8.24486753246267E-2</c:v>
                </c:pt>
                <c:pt idx="56">
                  <c:v>7.1665839913088614E-2</c:v>
                </c:pt>
                <c:pt idx="57">
                  <c:v>6.1906889215375398E-2</c:v>
                </c:pt>
                <c:pt idx="58">
                  <c:v>5.3129265627343714E-2</c:v>
                </c:pt>
                <c:pt idx="59">
                  <c:v>4.5285254454372807E-2</c:v>
                </c:pt>
                <c:pt idx="60">
                  <c:v>3.8322821543860755E-2</c:v>
                </c:pt>
                <c:pt idx="61">
                  <c:v>3.218648665428523E-2</c:v>
                </c:pt>
                <c:pt idx="62">
                  <c:v>2.6818216213647574E-2</c:v>
                </c:pt>
                <c:pt idx="63">
                  <c:v>2.2158318511765297E-2</c:v>
                </c:pt>
                <c:pt idx="64">
                  <c:v>1.8146324173456418E-2</c:v>
                </c:pt>
                <c:pt idx="65">
                  <c:v>1.4721835004126585E-2</c:v>
                </c:pt>
                <c:pt idx="66">
                  <c:v>1.1825325004507104E-2</c:v>
                </c:pt>
                <c:pt idx="67">
                  <c:v>9.3988785219241543E-3</c:v>
                </c:pt>
                <c:pt idx="68">
                  <c:v>7.3868521301080365E-3</c:v>
                </c:pt>
                <c:pt idx="69">
                  <c:v>5.7364488793057462E-3</c:v>
                </c:pt>
                <c:pt idx="70">
                  <c:v>4.3981959862090577E-3</c:v>
                </c:pt>
                <c:pt idx="71">
                  <c:v>3.3263197734591282E-3</c:v>
                </c:pt>
                <c:pt idx="72">
                  <c:v>2.4790146381321924E-3</c:v>
                </c:pt>
                <c:pt idx="73">
                  <c:v>1.8186059286969362E-3</c:v>
                </c:pt>
                <c:pt idx="74">
                  <c:v>1.3116097284398595E-3</c:v>
                </c:pt>
                <c:pt idx="75">
                  <c:v>9.2869555911212216E-4</c:v>
                </c:pt>
                <c:pt idx="76">
                  <c:v>6.4456080621399614E-4</c:v>
                </c:pt>
                <c:pt idx="77">
                  <c:v>4.377281033477831E-4</c:v>
                </c:pt>
                <c:pt idx="78">
                  <c:v>2.9027888243339322E-4</c:v>
                </c:pt>
                <c:pt idx="79">
                  <c:v>1.875377001047826E-4</c:v>
                </c:pt>
                <c:pt idx="80">
                  <c:v>1.1772271229965294E-4</c:v>
                </c:pt>
                <c:pt idx="81">
                  <c:v>7.1577743121038266E-5</c:v>
                </c:pt>
                <c:pt idx="82">
                  <c:v>4.200077089844901E-5</c:v>
                </c:pt>
                <c:pt idx="83">
                  <c:v>2.3682364999952227E-5</c:v>
                </c:pt>
                <c:pt idx="84">
                  <c:v>1.2765724951087639E-5</c:v>
                </c:pt>
                <c:pt idx="85">
                  <c:v>6.5376140470671499E-6</c:v>
                </c:pt>
                <c:pt idx="86">
                  <c:v>3.156795241236423E-6</c:v>
                </c:pt>
                <c:pt idx="87">
                  <c:v>1.423748616010655E-6</c:v>
                </c:pt>
                <c:pt idx="88">
                  <c:v>5.9267433086798792E-7</c:v>
                </c:pt>
                <c:pt idx="89">
                  <c:v>2.2425989871945718E-7</c:v>
                </c:pt>
                <c:pt idx="90">
                  <c:v>7.5594812235658253E-8</c:v>
                </c:pt>
                <c:pt idx="91">
                  <c:v>2.2089690263015918E-8</c:v>
                </c:pt>
                <c:pt idx="92">
                  <c:v>5.385598919711167E-9</c:v>
                </c:pt>
                <c:pt idx="93">
                  <c:v>1.0358522809724262E-9</c:v>
                </c:pt>
                <c:pt idx="94">
                  <c:v>1.4410051287240496E-10</c:v>
                </c:pt>
                <c:pt idx="95">
                  <c:v>1.2535813873451181E-11</c:v>
                </c:pt>
                <c:pt idx="96">
                  <c:v>5.1916971610256588E-13</c:v>
                </c:pt>
                <c:pt idx="97">
                  <c:v>5.548968870006924E-15</c:v>
                </c:pt>
                <c:pt idx="98">
                  <c:v>2.1693013323043291E-18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0E-7048-B0F2-C8EF10EF5E45}"/>
            </c:ext>
          </c:extLst>
        </c:ser>
        <c:ser>
          <c:idx val="2"/>
          <c:order val="2"/>
          <c:tx>
            <c:v>nu = 16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Chi^2'!$T$4:$T$103</c:f>
              <c:numCache>
                <c:formatCode>General</c:formatCode>
                <c:ptCount val="100"/>
                <c:pt idx="0">
                  <c:v>0.16</c:v>
                </c:pt>
                <c:pt idx="1">
                  <c:v>0.32</c:v>
                </c:pt>
                <c:pt idx="2">
                  <c:v>0.48</c:v>
                </c:pt>
                <c:pt idx="3">
                  <c:v>0.64</c:v>
                </c:pt>
                <c:pt idx="4">
                  <c:v>0.8</c:v>
                </c:pt>
                <c:pt idx="5">
                  <c:v>0.96000000000000008</c:v>
                </c:pt>
                <c:pt idx="6">
                  <c:v>1.1200000000000001</c:v>
                </c:pt>
                <c:pt idx="7">
                  <c:v>1.28</c:v>
                </c:pt>
                <c:pt idx="8">
                  <c:v>1.44</c:v>
                </c:pt>
                <c:pt idx="9">
                  <c:v>1.5999999999999999</c:v>
                </c:pt>
                <c:pt idx="10">
                  <c:v>1.7599999999999998</c:v>
                </c:pt>
                <c:pt idx="11">
                  <c:v>1.9199999999999997</c:v>
                </c:pt>
                <c:pt idx="12">
                  <c:v>2.0799999999999996</c:v>
                </c:pt>
                <c:pt idx="13">
                  <c:v>2.2399999999999998</c:v>
                </c:pt>
                <c:pt idx="14">
                  <c:v>2.4</c:v>
                </c:pt>
                <c:pt idx="15">
                  <c:v>2.56</c:v>
                </c:pt>
                <c:pt idx="16">
                  <c:v>2.72</c:v>
                </c:pt>
                <c:pt idx="17">
                  <c:v>2.8800000000000003</c:v>
                </c:pt>
                <c:pt idx="18">
                  <c:v>3.0400000000000005</c:v>
                </c:pt>
                <c:pt idx="19">
                  <c:v>3.2000000000000006</c:v>
                </c:pt>
                <c:pt idx="20">
                  <c:v>3.3600000000000008</c:v>
                </c:pt>
                <c:pt idx="21">
                  <c:v>3.5200000000000009</c:v>
                </c:pt>
                <c:pt idx="22">
                  <c:v>3.680000000000001</c:v>
                </c:pt>
                <c:pt idx="23">
                  <c:v>3.8400000000000012</c:v>
                </c:pt>
                <c:pt idx="24">
                  <c:v>4.0000000000000009</c:v>
                </c:pt>
                <c:pt idx="25">
                  <c:v>4.160000000000001</c:v>
                </c:pt>
                <c:pt idx="26">
                  <c:v>4.3200000000000012</c:v>
                </c:pt>
                <c:pt idx="27">
                  <c:v>4.4800000000000013</c:v>
                </c:pt>
                <c:pt idx="28">
                  <c:v>4.6400000000000015</c:v>
                </c:pt>
                <c:pt idx="29">
                  <c:v>4.8000000000000016</c:v>
                </c:pt>
                <c:pt idx="30">
                  <c:v>4.9600000000000017</c:v>
                </c:pt>
                <c:pt idx="31">
                  <c:v>5.1200000000000019</c:v>
                </c:pt>
                <c:pt idx="32">
                  <c:v>5.280000000000002</c:v>
                </c:pt>
                <c:pt idx="33">
                  <c:v>5.4400000000000022</c:v>
                </c:pt>
                <c:pt idx="34">
                  <c:v>5.6000000000000023</c:v>
                </c:pt>
                <c:pt idx="35">
                  <c:v>5.7600000000000025</c:v>
                </c:pt>
                <c:pt idx="36">
                  <c:v>5.9200000000000026</c:v>
                </c:pt>
                <c:pt idx="37">
                  <c:v>6.0800000000000027</c:v>
                </c:pt>
                <c:pt idx="38">
                  <c:v>6.2400000000000029</c:v>
                </c:pt>
                <c:pt idx="39">
                  <c:v>6.400000000000003</c:v>
                </c:pt>
                <c:pt idx="40">
                  <c:v>6.5600000000000032</c:v>
                </c:pt>
                <c:pt idx="41">
                  <c:v>6.7200000000000033</c:v>
                </c:pt>
                <c:pt idx="42">
                  <c:v>6.8800000000000034</c:v>
                </c:pt>
                <c:pt idx="43">
                  <c:v>7.0400000000000036</c:v>
                </c:pt>
                <c:pt idx="44">
                  <c:v>7.2000000000000037</c:v>
                </c:pt>
                <c:pt idx="45">
                  <c:v>7.3600000000000039</c:v>
                </c:pt>
                <c:pt idx="46">
                  <c:v>7.520000000000004</c:v>
                </c:pt>
                <c:pt idx="47">
                  <c:v>7.6800000000000042</c:v>
                </c:pt>
                <c:pt idx="48">
                  <c:v>7.8400000000000043</c:v>
                </c:pt>
                <c:pt idx="49">
                  <c:v>8.0000000000000036</c:v>
                </c:pt>
                <c:pt idx="50">
                  <c:v>8.1600000000000037</c:v>
                </c:pt>
                <c:pt idx="51">
                  <c:v>8.3200000000000038</c:v>
                </c:pt>
                <c:pt idx="52">
                  <c:v>8.480000000000004</c:v>
                </c:pt>
                <c:pt idx="53">
                  <c:v>8.6400000000000041</c:v>
                </c:pt>
                <c:pt idx="54">
                  <c:v>8.8000000000000043</c:v>
                </c:pt>
                <c:pt idx="55">
                  <c:v>8.9600000000000044</c:v>
                </c:pt>
                <c:pt idx="56">
                  <c:v>9.1200000000000045</c:v>
                </c:pt>
                <c:pt idx="57">
                  <c:v>9.2800000000000047</c:v>
                </c:pt>
                <c:pt idx="58">
                  <c:v>9.4400000000000048</c:v>
                </c:pt>
                <c:pt idx="59">
                  <c:v>9.600000000000005</c:v>
                </c:pt>
                <c:pt idx="60">
                  <c:v>9.7600000000000051</c:v>
                </c:pt>
                <c:pt idx="61">
                  <c:v>9.9200000000000053</c:v>
                </c:pt>
                <c:pt idx="62">
                  <c:v>10.080000000000005</c:v>
                </c:pt>
                <c:pt idx="63">
                  <c:v>10.240000000000006</c:v>
                </c:pt>
                <c:pt idx="64">
                  <c:v>10.400000000000006</c:v>
                </c:pt>
                <c:pt idx="65">
                  <c:v>10.560000000000006</c:v>
                </c:pt>
                <c:pt idx="66">
                  <c:v>10.720000000000006</c:v>
                </c:pt>
                <c:pt idx="67">
                  <c:v>10.880000000000006</c:v>
                </c:pt>
                <c:pt idx="68">
                  <c:v>11.040000000000006</c:v>
                </c:pt>
                <c:pt idx="69">
                  <c:v>11.200000000000006</c:v>
                </c:pt>
                <c:pt idx="70">
                  <c:v>11.360000000000007</c:v>
                </c:pt>
                <c:pt idx="71">
                  <c:v>11.520000000000007</c:v>
                </c:pt>
                <c:pt idx="72">
                  <c:v>11.680000000000007</c:v>
                </c:pt>
                <c:pt idx="73">
                  <c:v>11.840000000000007</c:v>
                </c:pt>
                <c:pt idx="74">
                  <c:v>12.000000000000007</c:v>
                </c:pt>
                <c:pt idx="75">
                  <c:v>12.160000000000007</c:v>
                </c:pt>
                <c:pt idx="76">
                  <c:v>12.320000000000007</c:v>
                </c:pt>
                <c:pt idx="77">
                  <c:v>12.480000000000008</c:v>
                </c:pt>
                <c:pt idx="78">
                  <c:v>12.640000000000008</c:v>
                </c:pt>
                <c:pt idx="79">
                  <c:v>12.800000000000008</c:v>
                </c:pt>
                <c:pt idx="80">
                  <c:v>12.960000000000008</c:v>
                </c:pt>
                <c:pt idx="81">
                  <c:v>13.120000000000008</c:v>
                </c:pt>
                <c:pt idx="82">
                  <c:v>13.280000000000008</c:v>
                </c:pt>
                <c:pt idx="83">
                  <c:v>13.440000000000008</c:v>
                </c:pt>
                <c:pt idx="84">
                  <c:v>13.600000000000009</c:v>
                </c:pt>
                <c:pt idx="85">
                  <c:v>13.760000000000009</c:v>
                </c:pt>
                <c:pt idx="86">
                  <c:v>13.920000000000009</c:v>
                </c:pt>
                <c:pt idx="87">
                  <c:v>14.080000000000009</c:v>
                </c:pt>
                <c:pt idx="88">
                  <c:v>14.240000000000009</c:v>
                </c:pt>
                <c:pt idx="89">
                  <c:v>14.400000000000009</c:v>
                </c:pt>
                <c:pt idx="90">
                  <c:v>14.560000000000009</c:v>
                </c:pt>
                <c:pt idx="91">
                  <c:v>14.72000000000001</c:v>
                </c:pt>
                <c:pt idx="92">
                  <c:v>14.88000000000001</c:v>
                </c:pt>
                <c:pt idx="93">
                  <c:v>15.04000000000001</c:v>
                </c:pt>
                <c:pt idx="94">
                  <c:v>15.20000000000001</c:v>
                </c:pt>
                <c:pt idx="95">
                  <c:v>15.36000000000001</c:v>
                </c:pt>
                <c:pt idx="96">
                  <c:v>15.52000000000001</c:v>
                </c:pt>
                <c:pt idx="97">
                  <c:v>15.68000000000001</c:v>
                </c:pt>
                <c:pt idx="98">
                  <c:v>15.840000000000011</c:v>
                </c:pt>
                <c:pt idx="99">
                  <c:v>16.000000000000011</c:v>
                </c:pt>
              </c:numCache>
            </c:numRef>
          </c:xVal>
          <c:yVal>
            <c:numRef>
              <c:f>'PDF vs Chi^2'!$W$4:$W$103</c:f>
              <c:numCache>
                <c:formatCode>General</c:formatCode>
                <c:ptCount val="100"/>
                <c:pt idx="0">
                  <c:v>0.99280914370549567</c:v>
                </c:pt>
                <c:pt idx="1">
                  <c:v>1.0004678447774114</c:v>
                </c:pt>
                <c:pt idx="2">
                  <c:v>1.0074518118235924</c:v>
                </c:pt>
                <c:pt idx="3">
                  <c:v>1.0137308168982235</c:v>
                </c:pt>
                <c:pt idx="4">
                  <c:v>1.019275223990602</c:v>
                </c:pt>
                <c:pt idx="5">
                  <c:v>1.0240561169363214</c:v>
                </c:pt>
                <c:pt idx="6">
                  <c:v>1.0280454319214416</c:v>
                </c:pt>
                <c:pt idx="7">
                  <c:v>1.0312160942262927</c:v>
                </c:pt>
                <c:pt idx="8">
                  <c:v>1.0335421588009694</c:v>
                </c:pt>
                <c:pt idx="9">
                  <c:v>1.0349989542078351</c:v>
                </c:pt>
                <c:pt idx="10">
                  <c:v>1.035563229407426</c:v>
                </c:pt>
                <c:pt idx="11">
                  <c:v>1.0352133028035799</c:v>
                </c:pt>
                <c:pt idx="12">
                  <c:v>1.0339292129014634</c:v>
                </c:pt>
                <c:pt idx="13">
                  <c:v>1.0316928698689152</c:v>
                </c:pt>
                <c:pt idx="14">
                  <c:v>1.0284882072275698</c:v>
                </c:pt>
                <c:pt idx="15">
                  <c:v>1.0243013328359372</c:v>
                </c:pt>
                <c:pt idx="16">
                  <c:v>1.0191206782626478</c:v>
                </c:pt>
                <c:pt idx="17">
                  <c:v>1.0129371455848464</c:v>
                </c:pt>
                <c:pt idx="18">
                  <c:v>1.0057442505850178</c:v>
                </c:pt>
                <c:pt idx="19">
                  <c:v>0.99753826125993583</c:v>
                </c:pt>
                <c:pt idx="20">
                  <c:v>0.98831833049876705</c:v>
                </c:pt>
                <c:pt idx="21">
                  <c:v>0.97808662173445804</c:v>
                </c:pt>
                <c:pt idx="22">
                  <c:v>0.96684842632422918</c:v>
                </c:pt>
                <c:pt idx="23">
                  <c:v>0.95461227137231597</c:v>
                </c:pt>
                <c:pt idx="24">
                  <c:v>0.9413900166719652</c:v>
                </c:pt>
                <c:pt idx="25">
                  <c:v>0.92719693941524695</c:v>
                </c:pt>
                <c:pt idx="26">
                  <c:v>0.91205180529955387</c:v>
                </c:pt>
                <c:pt idx="27">
                  <c:v>0.89597692464988044</c:v>
                </c:pt>
                <c:pt idx="28">
                  <c:v>0.87899819217736985</c:v>
                </c:pt>
                <c:pt idx="29">
                  <c:v>0.8611451090083081</c:v>
                </c:pt>
                <c:pt idx="30">
                  <c:v>0.84245078564506015</c:v>
                </c:pt>
                <c:pt idx="31">
                  <c:v>0.82295192456256294</c:v>
                </c:pt>
                <c:pt idx="32">
                  <c:v>0.80268878120221998</c:v>
                </c:pt>
                <c:pt idx="33">
                  <c:v>0.78170510220046252</c:v>
                </c:pt>
                <c:pt idx="34">
                  <c:v>0.76004803978313495</c:v>
                </c:pt>
                <c:pt idx="35">
                  <c:v>0.73776804137022134</c:v>
                </c:pt>
                <c:pt idx="36">
                  <c:v>0.71491871356924042</c:v>
                </c:pt>
                <c:pt idx="37">
                  <c:v>0.69155665989079307</c:v>
                </c:pt>
                <c:pt idx="38">
                  <c:v>0.66774129169689589</c:v>
                </c:pt>
                <c:pt idx="39">
                  <c:v>0.64353461209243124</c:v>
                </c:pt>
                <c:pt idx="40">
                  <c:v>0.61900097269251553</c:v>
                </c:pt>
                <c:pt idx="41">
                  <c:v>0.59420680344390797</c:v>
                </c:pt>
                <c:pt idx="42">
                  <c:v>0.56922031594643541</c:v>
                </c:pt>
                <c:pt idx="43">
                  <c:v>0.544111181010134</c:v>
                </c:pt>
                <c:pt idx="44">
                  <c:v>0.51895018149447147</c:v>
                </c:pt>
                <c:pt idx="45">
                  <c:v>0.49380884180603091</c:v>
                </c:pt>
                <c:pt idx="46">
                  <c:v>0.46875903577858391</c:v>
                </c:pt>
                <c:pt idx="47">
                  <c:v>0.44387257502198302</c:v>
                </c:pt>
                <c:pt idx="48">
                  <c:v>0.41922078020082876</c:v>
                </c:pt>
                <c:pt idx="49">
                  <c:v>0.39487403808663019</c:v>
                </c:pt>
                <c:pt idx="50">
                  <c:v>0.37090134761400007</c:v>
                </c:pt>
                <c:pt idx="51">
                  <c:v>0.34736985855721914</c:v>
                </c:pt>
                <c:pt idx="52">
                  <c:v>0.32434440682261073</c:v>
                </c:pt>
                <c:pt idx="53">
                  <c:v>0.30188705071814875</c:v>
                </c:pt>
                <c:pt idx="54">
                  <c:v>0.28005661290740008</c:v>
                </c:pt>
                <c:pt idx="55">
                  <c:v>0.25890823307241373</c:v>
                </c:pt>
                <c:pt idx="56">
                  <c:v>0.23849293659088852</c:v>
                </c:pt>
                <c:pt idx="57">
                  <c:v>0.21885722476767852</c:v>
                </c:pt>
                <c:pt idx="58">
                  <c:v>0.2000426923395682</c:v>
                </c:pt>
                <c:pt idx="59">
                  <c:v>0.18208567808496587</c:v>
                </c:pt>
                <c:pt idx="60">
                  <c:v>0.16501695440605454</c:v>
                </c:pt>
                <c:pt idx="61">
                  <c:v>0.1488614616991018</c:v>
                </c:pt>
                <c:pt idx="62">
                  <c:v>0.13363809317822159</c:v>
                </c:pt>
                <c:pt idx="63">
                  <c:v>0.11935953555824265</c:v>
                </c:pt>
                <c:pt idx="64">
                  <c:v>0.10603217062342173</c:v>
                </c:pt>
                <c:pt idx="65">
                  <c:v>9.3656042201317513E-2</c:v>
                </c:pt>
                <c:pt idx="66">
                  <c:v>8.2224892417337228E-2</c:v>
                </c:pt>
                <c:pt idx="67">
                  <c:v>7.1726270319109039E-2</c:v>
                </c:pt>
                <c:pt idx="68">
                  <c:v>6.2141715027039815E-2</c:v>
                </c:pt>
                <c:pt idx="69">
                  <c:v>5.3447014487144173E-2</c:v>
                </c:pt>
                <c:pt idx="70">
                  <c:v>4.561253967691091E-2</c:v>
                </c:pt>
                <c:pt idx="71">
                  <c:v>3.8603652751214024E-2</c:v>
                </c:pt>
                <c:pt idx="72">
                  <c:v>3.2381186124569458E-2</c:v>
                </c:pt>
                <c:pt idx="73">
                  <c:v>2.6901987885549036E-2</c:v>
                </c:pt>
                <c:pt idx="74">
                  <c:v>2.2119527252470871E-2</c:v>
                </c:pt>
                <c:pt idx="75">
                  <c:v>1.7984552037372835E-2</c:v>
                </c:pt>
                <c:pt idx="76">
                  <c:v>1.4445788326420093E-2</c:v>
                </c:pt>
                <c:pt idx="77">
                  <c:v>1.1450670856494869E-2</c:v>
                </c:pt>
                <c:pt idx="78">
                  <c:v>8.946090925952133E-3</c:v>
                </c:pt>
                <c:pt idx="79">
                  <c:v>6.8791471877978454E-3</c:v>
                </c:pt>
                <c:pt idx="80">
                  <c:v>5.1978834104037912E-3</c:v>
                </c:pt>
                <c:pt idx="81">
                  <c:v>3.85199633747538E-3</c:v>
                </c:pt>
                <c:pt idx="82">
                  <c:v>2.7934962260168037E-3</c:v>
                </c:pt>
                <c:pt idx="83">
                  <c:v>1.9773025848195355E-3</c:v>
                </c:pt>
                <c:pt idx="84">
                  <c:v>1.3617581756689434E-3</c:v>
                </c:pt>
                <c:pt idx="85">
                  <c:v>9.0904557286178311E-4</c:v>
                </c:pt>
                <c:pt idx="86">
                  <c:v>5.8549259464287147E-4</c:v>
                </c:pt>
                <c:pt idx="87">
                  <c:v>3.617557991130005E-4</c:v>
                </c:pt>
                <c:pt idx="88">
                  <c:v>2.1287502871453076E-4</c:v>
                </c:pt>
                <c:pt idx="89">
                  <c:v>1.1819670558155032E-4</c:v>
                </c:pt>
                <c:pt idx="90">
                  <c:v>6.1169184499285488E-5</c:v>
                </c:pt>
                <c:pt idx="91">
                  <c:v>2.9019845087865498E-5</c:v>
                </c:pt>
                <c:pt idx="92">
                  <c:v>1.2330532172356477E-5</c:v>
                </c:pt>
                <c:pt idx="93">
                  <c:v>4.5350800366730998E-6</c:v>
                </c:pt>
                <c:pt idx="94">
                  <c:v>1.3694532126364117E-6</c:v>
                </c:pt>
                <c:pt idx="95">
                  <c:v>3.1074802414149715E-7</c:v>
                </c:pt>
                <c:pt idx="96">
                  <c:v>4.4881647389900331E-8</c:v>
                </c:pt>
                <c:pt idx="97">
                  <c:v>2.8422472004729932E-9</c:v>
                </c:pt>
                <c:pt idx="98">
                  <c:v>2.4026142600014498E-11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0E-7048-B0F2-C8EF10EF5E45}"/>
            </c:ext>
          </c:extLst>
        </c:ser>
        <c:ser>
          <c:idx val="3"/>
          <c:order val="3"/>
          <c:tx>
            <c:v>nu = 9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Chi^2'!$P$4:$P$103</c:f>
              <c:numCache>
                <c:formatCode>General</c:formatCode>
                <c:ptCount val="100"/>
                <c:pt idx="0">
                  <c:v>0.09</c:v>
                </c:pt>
                <c:pt idx="1">
                  <c:v>0.18</c:v>
                </c:pt>
                <c:pt idx="2">
                  <c:v>0.27</c:v>
                </c:pt>
                <c:pt idx="3">
                  <c:v>0.36</c:v>
                </c:pt>
                <c:pt idx="4">
                  <c:v>0.45</c:v>
                </c:pt>
                <c:pt idx="5">
                  <c:v>0.54</c:v>
                </c:pt>
                <c:pt idx="6">
                  <c:v>0.63000000000000012</c:v>
                </c:pt>
                <c:pt idx="7">
                  <c:v>0.72</c:v>
                </c:pt>
                <c:pt idx="8">
                  <c:v>0.80999999999999994</c:v>
                </c:pt>
                <c:pt idx="9">
                  <c:v>0.89999999999999991</c:v>
                </c:pt>
                <c:pt idx="10">
                  <c:v>0.98999999999999988</c:v>
                </c:pt>
                <c:pt idx="11">
                  <c:v>1.0799999999999998</c:v>
                </c:pt>
                <c:pt idx="12">
                  <c:v>1.1699999999999997</c:v>
                </c:pt>
                <c:pt idx="13">
                  <c:v>1.2599999999999998</c:v>
                </c:pt>
                <c:pt idx="14">
                  <c:v>1.3499999999999999</c:v>
                </c:pt>
                <c:pt idx="15">
                  <c:v>1.44</c:v>
                </c:pt>
                <c:pt idx="16">
                  <c:v>1.53</c:v>
                </c:pt>
                <c:pt idx="17">
                  <c:v>1.62</c:v>
                </c:pt>
                <c:pt idx="18">
                  <c:v>1.7100000000000002</c:v>
                </c:pt>
                <c:pt idx="19">
                  <c:v>1.8000000000000003</c:v>
                </c:pt>
                <c:pt idx="20">
                  <c:v>1.8900000000000003</c:v>
                </c:pt>
                <c:pt idx="21">
                  <c:v>1.9800000000000004</c:v>
                </c:pt>
                <c:pt idx="22">
                  <c:v>2.0700000000000007</c:v>
                </c:pt>
                <c:pt idx="23">
                  <c:v>2.1600000000000006</c:v>
                </c:pt>
                <c:pt idx="24">
                  <c:v>2.2500000000000004</c:v>
                </c:pt>
                <c:pt idx="25">
                  <c:v>2.3400000000000007</c:v>
                </c:pt>
                <c:pt idx="26">
                  <c:v>2.4300000000000006</c:v>
                </c:pt>
                <c:pt idx="27">
                  <c:v>2.5200000000000009</c:v>
                </c:pt>
                <c:pt idx="28">
                  <c:v>2.6100000000000008</c:v>
                </c:pt>
                <c:pt idx="29">
                  <c:v>2.7000000000000011</c:v>
                </c:pt>
                <c:pt idx="30">
                  <c:v>2.7900000000000009</c:v>
                </c:pt>
                <c:pt idx="31">
                  <c:v>2.8800000000000012</c:v>
                </c:pt>
                <c:pt idx="32">
                  <c:v>2.9700000000000011</c:v>
                </c:pt>
                <c:pt idx="33">
                  <c:v>3.0600000000000014</c:v>
                </c:pt>
                <c:pt idx="34">
                  <c:v>3.1500000000000012</c:v>
                </c:pt>
                <c:pt idx="35">
                  <c:v>3.2400000000000015</c:v>
                </c:pt>
                <c:pt idx="36">
                  <c:v>3.3300000000000014</c:v>
                </c:pt>
                <c:pt idx="37">
                  <c:v>3.4200000000000017</c:v>
                </c:pt>
                <c:pt idx="38">
                  <c:v>3.5100000000000016</c:v>
                </c:pt>
                <c:pt idx="39">
                  <c:v>3.6000000000000019</c:v>
                </c:pt>
                <c:pt idx="40">
                  <c:v>3.6900000000000017</c:v>
                </c:pt>
                <c:pt idx="41">
                  <c:v>3.780000000000002</c:v>
                </c:pt>
                <c:pt idx="42">
                  <c:v>3.8700000000000019</c:v>
                </c:pt>
                <c:pt idx="43">
                  <c:v>3.9600000000000022</c:v>
                </c:pt>
                <c:pt idx="44">
                  <c:v>4.0500000000000025</c:v>
                </c:pt>
                <c:pt idx="45">
                  <c:v>4.1400000000000023</c:v>
                </c:pt>
                <c:pt idx="46">
                  <c:v>4.2300000000000022</c:v>
                </c:pt>
                <c:pt idx="47">
                  <c:v>4.3200000000000021</c:v>
                </c:pt>
                <c:pt idx="48">
                  <c:v>4.4100000000000028</c:v>
                </c:pt>
                <c:pt idx="49">
                  <c:v>4.5000000000000018</c:v>
                </c:pt>
                <c:pt idx="50">
                  <c:v>4.5900000000000016</c:v>
                </c:pt>
                <c:pt idx="51">
                  <c:v>4.6800000000000024</c:v>
                </c:pt>
                <c:pt idx="52">
                  <c:v>4.7700000000000022</c:v>
                </c:pt>
                <c:pt idx="53">
                  <c:v>4.8600000000000021</c:v>
                </c:pt>
                <c:pt idx="54">
                  <c:v>4.9500000000000028</c:v>
                </c:pt>
                <c:pt idx="55">
                  <c:v>5.0400000000000027</c:v>
                </c:pt>
                <c:pt idx="56">
                  <c:v>5.1300000000000026</c:v>
                </c:pt>
                <c:pt idx="57">
                  <c:v>5.2200000000000024</c:v>
                </c:pt>
                <c:pt idx="58">
                  <c:v>5.3100000000000023</c:v>
                </c:pt>
                <c:pt idx="59">
                  <c:v>5.400000000000003</c:v>
                </c:pt>
                <c:pt idx="60">
                  <c:v>5.4900000000000029</c:v>
                </c:pt>
                <c:pt idx="61">
                  <c:v>5.5800000000000027</c:v>
                </c:pt>
                <c:pt idx="62">
                  <c:v>5.6700000000000035</c:v>
                </c:pt>
                <c:pt idx="63">
                  <c:v>5.7600000000000033</c:v>
                </c:pt>
                <c:pt idx="64">
                  <c:v>5.8500000000000032</c:v>
                </c:pt>
                <c:pt idx="65">
                  <c:v>5.9400000000000031</c:v>
                </c:pt>
                <c:pt idx="66">
                  <c:v>6.0300000000000029</c:v>
                </c:pt>
                <c:pt idx="67">
                  <c:v>6.1200000000000037</c:v>
                </c:pt>
                <c:pt idx="68">
                  <c:v>6.2100000000000035</c:v>
                </c:pt>
                <c:pt idx="69">
                  <c:v>6.3000000000000034</c:v>
                </c:pt>
                <c:pt idx="70">
                  <c:v>6.3900000000000041</c:v>
                </c:pt>
                <c:pt idx="71">
                  <c:v>6.480000000000004</c:v>
                </c:pt>
                <c:pt idx="72">
                  <c:v>6.5700000000000038</c:v>
                </c:pt>
                <c:pt idx="73">
                  <c:v>6.6600000000000037</c:v>
                </c:pt>
                <c:pt idx="74">
                  <c:v>6.7500000000000036</c:v>
                </c:pt>
                <c:pt idx="75">
                  <c:v>6.8400000000000043</c:v>
                </c:pt>
                <c:pt idx="76">
                  <c:v>6.9300000000000042</c:v>
                </c:pt>
                <c:pt idx="77">
                  <c:v>7.020000000000004</c:v>
                </c:pt>
                <c:pt idx="78">
                  <c:v>7.1100000000000048</c:v>
                </c:pt>
                <c:pt idx="79">
                  <c:v>7.2000000000000046</c:v>
                </c:pt>
                <c:pt idx="80">
                  <c:v>7.2900000000000045</c:v>
                </c:pt>
                <c:pt idx="81">
                  <c:v>7.3800000000000043</c:v>
                </c:pt>
                <c:pt idx="82">
                  <c:v>7.4700000000000042</c:v>
                </c:pt>
                <c:pt idx="83">
                  <c:v>7.5600000000000049</c:v>
                </c:pt>
                <c:pt idx="84">
                  <c:v>7.6500000000000048</c:v>
                </c:pt>
                <c:pt idx="85">
                  <c:v>7.7400000000000047</c:v>
                </c:pt>
                <c:pt idx="86">
                  <c:v>7.8300000000000054</c:v>
                </c:pt>
                <c:pt idx="87">
                  <c:v>7.9200000000000053</c:v>
                </c:pt>
                <c:pt idx="88">
                  <c:v>8.0100000000000051</c:v>
                </c:pt>
                <c:pt idx="89">
                  <c:v>8.100000000000005</c:v>
                </c:pt>
                <c:pt idx="90">
                  <c:v>8.1900000000000048</c:v>
                </c:pt>
                <c:pt idx="91">
                  <c:v>8.2800000000000047</c:v>
                </c:pt>
                <c:pt idx="92">
                  <c:v>8.3700000000000045</c:v>
                </c:pt>
                <c:pt idx="93">
                  <c:v>8.4600000000000062</c:v>
                </c:pt>
                <c:pt idx="94">
                  <c:v>8.550000000000006</c:v>
                </c:pt>
                <c:pt idx="95">
                  <c:v>8.6400000000000059</c:v>
                </c:pt>
                <c:pt idx="96">
                  <c:v>8.7300000000000058</c:v>
                </c:pt>
                <c:pt idx="97">
                  <c:v>8.8200000000000056</c:v>
                </c:pt>
                <c:pt idx="98">
                  <c:v>8.9100000000000055</c:v>
                </c:pt>
                <c:pt idx="99">
                  <c:v>9.0000000000000053</c:v>
                </c:pt>
              </c:numCache>
            </c:numRef>
          </c:xVal>
          <c:yVal>
            <c:numRef>
              <c:f>'PDF vs Chi^2'!$S$4:$S$103</c:f>
              <c:numCache>
                <c:formatCode>General</c:formatCode>
                <c:ptCount val="100"/>
                <c:pt idx="0">
                  <c:v>0.98008242575812021</c:v>
                </c:pt>
                <c:pt idx="1">
                  <c:v>0.98721204180126465</c:v>
                </c:pt>
                <c:pt idx="2">
                  <c:v>0.99403362466744216</c:v>
                </c:pt>
                <c:pt idx="3">
                  <c:v>1.0005325279034072</c:v>
                </c:pt>
                <c:pt idx="4">
                  <c:v>1.0066939751767143</c:v>
                </c:pt>
                <c:pt idx="5">
                  <c:v>1.0125030807062045</c:v>
                </c:pt>
                <c:pt idx="6">
                  <c:v>1.017944871178976</c:v>
                </c:pt>
                <c:pt idx="7">
                  <c:v>1.0230043091993755</c:v>
                </c:pt>
                <c:pt idx="8">
                  <c:v>1.027666318314221</c:v>
                </c:pt>
                <c:pt idx="9">
                  <c:v>1.0319158096569736</c:v>
                </c:pt>
                <c:pt idx="10">
                  <c:v>1.0357377102516812</c:v>
                </c:pt>
                <c:pt idx="11">
                  <c:v>1.0391169930153512</c:v>
                </c:pt>
                <c:pt idx="12">
                  <c:v>1.0420387084948168</c:v>
                </c:pt>
                <c:pt idx="13">
                  <c:v>1.0444880183712446</c:v>
                </c:pt>
                <c:pt idx="14">
                  <c:v>1.0464502307620105</c:v>
                </c:pt>
                <c:pt idx="15">
                  <c:v>1.0479108373458819</c:v>
                </c:pt>
                <c:pt idx="16">
                  <c:v>1.048855552333096</c:v>
                </c:pt>
                <c:pt idx="17">
                  <c:v>1.0492703532970937</c:v>
                </c:pt>
                <c:pt idx="18">
                  <c:v>1.0491415238792738</c:v>
                </c:pt>
                <c:pt idx="19">
                  <c:v>1.0484556983721272</c:v>
                </c:pt>
                <c:pt idx="20">
                  <c:v>1.0471999081794934</c:v>
                </c:pt>
                <c:pt idx="21">
                  <c:v>1.0453616301453741</c:v>
                </c:pt>
                <c:pt idx="22">
                  <c:v>1.0429288367347083</c:v>
                </c:pt>
                <c:pt idx="23">
                  <c:v>1.0398900480407414</c:v>
                </c:pt>
                <c:pt idx="24">
                  <c:v>1.0362343855840332</c:v>
                </c:pt>
                <c:pt idx="25">
                  <c:v>1.0319516278576808</c:v>
                </c:pt>
                <c:pt idx="26">
                  <c:v>1.0270322675620271</c:v>
                </c:pt>
                <c:pt idx="27">
                  <c:v>1.0214675704597942</c:v>
                </c:pt>
                <c:pt idx="28">
                  <c:v>1.015249635769305</c:v>
                </c:pt>
                <c:pt idx="29">
                  <c:v>1.0083714579991065</c:v>
                </c:pt>
                <c:pt idx="30">
                  <c:v>1.0008269901118518</c:v>
                </c:pt>
                <c:pt idx="31">
                  <c:v>0.9926112078887076</c:v>
                </c:pt>
                <c:pt idx="32">
                  <c:v>0.98372017534772849</c:v>
                </c:pt>
                <c:pt idx="33">
                  <c:v>0.97415111105057639</c:v>
                </c:pt>
                <c:pt idx="34">
                  <c:v>0.96390245511159944</c:v>
                </c:pt>
                <c:pt idx="35">
                  <c:v>0.95297393670153019</c:v>
                </c:pt>
                <c:pt idx="36">
                  <c:v>0.94136664181494067</c:v>
                </c:pt>
                <c:pt idx="37">
                  <c:v>0.92908308104599624</c:v>
                </c:pt>
                <c:pt idx="38">
                  <c:v>0.91612725709095777</c:v>
                </c:pt>
                <c:pt idx="39">
                  <c:v>0.90250473166830381</c:v>
                </c:pt>
                <c:pt idx="40">
                  <c:v>0.88822269151812283</c:v>
                </c:pt>
                <c:pt idx="41">
                  <c:v>0.87329001311171095</c:v>
                </c:pt>
                <c:pt idx="42">
                  <c:v>0.85771732566990733</c:v>
                </c:pt>
                <c:pt idx="43">
                  <c:v>0.8415170720547458</c:v>
                </c:pt>
                <c:pt idx="44">
                  <c:v>0.82470356706337422</c:v>
                </c:pt>
                <c:pt idx="45">
                  <c:v>0.80729305261602324</c:v>
                </c:pt>
                <c:pt idx="46">
                  <c:v>0.7893037492910272</c:v>
                </c:pt>
                <c:pt idx="47">
                  <c:v>0.77075590361961388</c:v>
                </c:pt>
                <c:pt idx="48">
                  <c:v>0.75167183051144704</c:v>
                </c:pt>
                <c:pt idx="49">
                  <c:v>0.73207595013879989</c:v>
                </c:pt>
                <c:pt idx="50">
                  <c:v>0.71199481856291291</c:v>
                </c:pt>
                <c:pt idx="51">
                  <c:v>0.69145715134064589</c:v>
                </c:pt>
                <c:pt idx="52">
                  <c:v>0.67049383930323969</c:v>
                </c:pt>
                <c:pt idx="53">
                  <c:v>0.64913795565202859</c:v>
                </c:pt>
                <c:pt idx="54">
                  <c:v>0.62742475346857085</c:v>
                </c:pt>
                <c:pt idx="55">
                  <c:v>0.60539165268931749</c:v>
                </c:pt>
                <c:pt idx="56">
                  <c:v>0.58307821554793582</c:v>
                </c:pt>
                <c:pt idx="57">
                  <c:v>0.56052610944225367</c:v>
                </c:pt>
                <c:pt idx="58">
                  <c:v>0.53777905613813815</c:v>
                </c:pt>
                <c:pt idx="59">
                  <c:v>0.51488276618004669</c:v>
                </c:pt>
                <c:pt idx="60">
                  <c:v>0.49188485733836085</c:v>
                </c:pt>
                <c:pt idx="61">
                  <c:v>0.46883475588784718</c:v>
                </c:pt>
                <c:pt idx="62">
                  <c:v>0.4457835794807935</c:v>
                </c:pt>
                <c:pt idx="63">
                  <c:v>0.42278400035379732</c:v>
                </c:pt>
                <c:pt idx="64">
                  <c:v>0.39989008759040801</c:v>
                </c:pt>
                <c:pt idx="65">
                  <c:v>0.37715712715450261</c:v>
                </c:pt>
                <c:pt idx="66">
                  <c:v>0.35464141841356756</c:v>
                </c:pt>
                <c:pt idx="67">
                  <c:v>0.3324000458892854</c:v>
                </c:pt>
                <c:pt idx="68">
                  <c:v>0.31049062500785174</c:v>
                </c:pt>
                <c:pt idx="69">
                  <c:v>0.28897102067755687</c:v>
                </c:pt>
                <c:pt idx="70">
                  <c:v>0.26789903760024619</c:v>
                </c:pt>
                <c:pt idx="71">
                  <c:v>0.24733208133093126</c:v>
                </c:pt>
                <c:pt idx="72">
                  <c:v>0.22732678924141775</c:v>
                </c:pt>
                <c:pt idx="73">
                  <c:v>0.20793863072586594</c:v>
                </c:pt>
                <c:pt idx="74">
                  <c:v>0.18922147621628144</c:v>
                </c:pt>
                <c:pt idx="75">
                  <c:v>0.17122713486329588</c:v>
                </c:pt>
                <c:pt idx="76">
                  <c:v>0.15400486109328493</c:v>
                </c:pt>
                <c:pt idx="77">
                  <c:v>0.13760083069027113</c:v>
                </c:pt>
                <c:pt idx="78">
                  <c:v>0.12205758758659677</c:v>
                </c:pt>
                <c:pt idx="79">
                  <c:v>0.10741346320015391</c:v>
                </c:pt>
                <c:pt idx="80">
                  <c:v>9.3701970953120065E-2</c:v>
                </c:pt>
                <c:pt idx="81">
                  <c:v>8.0951179579112145E-2</c:v>
                </c:pt>
                <c:pt idx="82">
                  <c:v>6.9183070012470815E-2</c:v>
                </c:pt>
                <c:pt idx="83">
                  <c:v>5.8412882106500516E-2</c:v>
                </c:pt>
                <c:pt idx="84">
                  <c:v>4.8648459214260122E-2</c:v>
                </c:pt>
                <c:pt idx="85">
                  <c:v>3.9889600875445984E-2</c:v>
                </c:pt>
                <c:pt idx="86">
                  <c:v>3.2127436607334067E-2</c:v>
                </c:pt>
                <c:pt idx="87">
                  <c:v>2.534383726467198E-2</c:v>
                </c:pt>
                <c:pt idx="88">
                  <c:v>1.9510884851313113E-2</c:v>
                </c:pt>
                <c:pt idx="89">
                  <c:v>1.4590427383498672E-2</c:v>
                </c:pt>
                <c:pt idx="90">
                  <c:v>1.0533752946312943E-2</c:v>
                </c:pt>
                <c:pt idx="91">
                  <c:v>7.2814272738986885E-3</c:v>
                </c:pt>
                <c:pt idx="92">
                  <c:v>4.7633533685240278E-3</c:v>
                </c:pt>
                <c:pt idx="93">
                  <c:v>2.8991321824409248E-3</c:v>
                </c:pt>
                <c:pt idx="94">
                  <c:v>1.5988345138870021E-3</c:v>
                </c:pt>
                <c:pt idx="95">
                  <c:v>7.6434460682295769E-4</c:v>
                </c:pt>
                <c:pt idx="96">
                  <c:v>2.9152462095366363E-4</c:v>
                </c:pt>
                <c:pt idx="97">
                  <c:v>7.3625510380352822E-5</c:v>
                </c:pt>
                <c:pt idx="98">
                  <c:v>6.7935486741913045E-6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0E-7048-B0F2-C8EF10EF5E45}"/>
            </c:ext>
          </c:extLst>
        </c:ser>
        <c:ser>
          <c:idx val="4"/>
          <c:order val="4"/>
          <c:tx>
            <c:v>nu = 4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Chi^2'!$L$4:$L$103</c:f>
              <c:numCache>
                <c:formatCode>General</c:formatCode>
                <c:ptCount val="100"/>
                <c:pt idx="0">
                  <c:v>0.04</c:v>
                </c:pt>
                <c:pt idx="1">
                  <c:v>0.08</c:v>
                </c:pt>
                <c:pt idx="2">
                  <c:v>0.12</c:v>
                </c:pt>
                <c:pt idx="3">
                  <c:v>0.16</c:v>
                </c:pt>
                <c:pt idx="4">
                  <c:v>0.2</c:v>
                </c:pt>
                <c:pt idx="5">
                  <c:v>0.24000000000000002</c:v>
                </c:pt>
                <c:pt idx="6">
                  <c:v>0.28000000000000003</c:v>
                </c:pt>
                <c:pt idx="7">
                  <c:v>0.32</c:v>
                </c:pt>
                <c:pt idx="8">
                  <c:v>0.36</c:v>
                </c:pt>
                <c:pt idx="9">
                  <c:v>0.39999999999999997</c:v>
                </c:pt>
                <c:pt idx="10">
                  <c:v>0.43999999999999995</c:v>
                </c:pt>
                <c:pt idx="11">
                  <c:v>0.47999999999999993</c:v>
                </c:pt>
                <c:pt idx="12">
                  <c:v>0.51999999999999991</c:v>
                </c:pt>
                <c:pt idx="13">
                  <c:v>0.55999999999999994</c:v>
                </c:pt>
                <c:pt idx="14">
                  <c:v>0.6</c:v>
                </c:pt>
                <c:pt idx="15">
                  <c:v>0.64</c:v>
                </c:pt>
                <c:pt idx="16">
                  <c:v>0.68</c:v>
                </c:pt>
                <c:pt idx="17">
                  <c:v>0.72000000000000008</c:v>
                </c:pt>
                <c:pt idx="18">
                  <c:v>0.76000000000000012</c:v>
                </c:pt>
                <c:pt idx="19">
                  <c:v>0.80000000000000016</c:v>
                </c:pt>
                <c:pt idx="20">
                  <c:v>0.84000000000000019</c:v>
                </c:pt>
                <c:pt idx="21">
                  <c:v>0.88000000000000023</c:v>
                </c:pt>
                <c:pt idx="22">
                  <c:v>0.92000000000000026</c:v>
                </c:pt>
                <c:pt idx="23">
                  <c:v>0.9600000000000003</c:v>
                </c:pt>
                <c:pt idx="24">
                  <c:v>1.0000000000000002</c:v>
                </c:pt>
                <c:pt idx="25">
                  <c:v>1.0400000000000003</c:v>
                </c:pt>
                <c:pt idx="26">
                  <c:v>1.0800000000000003</c:v>
                </c:pt>
                <c:pt idx="27">
                  <c:v>1.1200000000000003</c:v>
                </c:pt>
                <c:pt idx="28">
                  <c:v>1.1600000000000004</c:v>
                </c:pt>
                <c:pt idx="29">
                  <c:v>1.2000000000000004</c:v>
                </c:pt>
                <c:pt idx="30">
                  <c:v>1.2400000000000004</c:v>
                </c:pt>
                <c:pt idx="31">
                  <c:v>1.2800000000000005</c:v>
                </c:pt>
                <c:pt idx="32">
                  <c:v>1.3200000000000005</c:v>
                </c:pt>
                <c:pt idx="33">
                  <c:v>1.3600000000000005</c:v>
                </c:pt>
                <c:pt idx="34">
                  <c:v>1.4000000000000006</c:v>
                </c:pt>
                <c:pt idx="35">
                  <c:v>1.4400000000000006</c:v>
                </c:pt>
                <c:pt idx="36">
                  <c:v>1.4800000000000006</c:v>
                </c:pt>
                <c:pt idx="37">
                  <c:v>1.5200000000000007</c:v>
                </c:pt>
                <c:pt idx="38">
                  <c:v>1.5600000000000007</c:v>
                </c:pt>
                <c:pt idx="39">
                  <c:v>1.6000000000000008</c:v>
                </c:pt>
                <c:pt idx="40">
                  <c:v>1.6400000000000008</c:v>
                </c:pt>
                <c:pt idx="41">
                  <c:v>1.6800000000000008</c:v>
                </c:pt>
                <c:pt idx="42">
                  <c:v>1.7200000000000009</c:v>
                </c:pt>
                <c:pt idx="43">
                  <c:v>1.7600000000000009</c:v>
                </c:pt>
                <c:pt idx="44">
                  <c:v>1.8000000000000009</c:v>
                </c:pt>
                <c:pt idx="45">
                  <c:v>1.840000000000001</c:v>
                </c:pt>
                <c:pt idx="46">
                  <c:v>1.880000000000001</c:v>
                </c:pt>
                <c:pt idx="47">
                  <c:v>1.920000000000001</c:v>
                </c:pt>
                <c:pt idx="48">
                  <c:v>1.9600000000000011</c:v>
                </c:pt>
                <c:pt idx="49">
                  <c:v>2.0000000000000009</c:v>
                </c:pt>
                <c:pt idx="50">
                  <c:v>2.0400000000000009</c:v>
                </c:pt>
                <c:pt idx="51">
                  <c:v>2.080000000000001</c:v>
                </c:pt>
                <c:pt idx="52">
                  <c:v>2.120000000000001</c:v>
                </c:pt>
                <c:pt idx="53">
                  <c:v>2.160000000000001</c:v>
                </c:pt>
                <c:pt idx="54">
                  <c:v>2.2000000000000011</c:v>
                </c:pt>
                <c:pt idx="55">
                  <c:v>2.2400000000000011</c:v>
                </c:pt>
                <c:pt idx="56">
                  <c:v>2.2800000000000011</c:v>
                </c:pt>
                <c:pt idx="57">
                  <c:v>2.3200000000000012</c:v>
                </c:pt>
                <c:pt idx="58">
                  <c:v>2.3600000000000012</c:v>
                </c:pt>
                <c:pt idx="59">
                  <c:v>2.4000000000000012</c:v>
                </c:pt>
                <c:pt idx="60">
                  <c:v>2.4400000000000013</c:v>
                </c:pt>
                <c:pt idx="61">
                  <c:v>2.4800000000000013</c:v>
                </c:pt>
                <c:pt idx="62">
                  <c:v>2.5200000000000014</c:v>
                </c:pt>
                <c:pt idx="63">
                  <c:v>2.5600000000000014</c:v>
                </c:pt>
                <c:pt idx="64">
                  <c:v>2.6000000000000014</c:v>
                </c:pt>
                <c:pt idx="65">
                  <c:v>2.6400000000000015</c:v>
                </c:pt>
                <c:pt idx="66">
                  <c:v>2.6800000000000015</c:v>
                </c:pt>
                <c:pt idx="67">
                  <c:v>2.7200000000000015</c:v>
                </c:pt>
                <c:pt idx="68">
                  <c:v>2.7600000000000016</c:v>
                </c:pt>
                <c:pt idx="69">
                  <c:v>2.8000000000000016</c:v>
                </c:pt>
                <c:pt idx="70">
                  <c:v>2.8400000000000016</c:v>
                </c:pt>
                <c:pt idx="71">
                  <c:v>2.8800000000000017</c:v>
                </c:pt>
                <c:pt idx="72">
                  <c:v>2.9200000000000017</c:v>
                </c:pt>
                <c:pt idx="73">
                  <c:v>2.9600000000000017</c:v>
                </c:pt>
                <c:pt idx="74">
                  <c:v>3.0000000000000018</c:v>
                </c:pt>
                <c:pt idx="75">
                  <c:v>3.0400000000000018</c:v>
                </c:pt>
                <c:pt idx="76">
                  <c:v>3.0800000000000018</c:v>
                </c:pt>
                <c:pt idx="77">
                  <c:v>3.1200000000000019</c:v>
                </c:pt>
                <c:pt idx="78">
                  <c:v>3.1600000000000019</c:v>
                </c:pt>
                <c:pt idx="79">
                  <c:v>3.200000000000002</c:v>
                </c:pt>
                <c:pt idx="80">
                  <c:v>3.240000000000002</c:v>
                </c:pt>
                <c:pt idx="81">
                  <c:v>3.280000000000002</c:v>
                </c:pt>
                <c:pt idx="82">
                  <c:v>3.3200000000000021</c:v>
                </c:pt>
                <c:pt idx="83">
                  <c:v>3.3600000000000021</c:v>
                </c:pt>
                <c:pt idx="84">
                  <c:v>3.4000000000000021</c:v>
                </c:pt>
                <c:pt idx="85">
                  <c:v>3.4400000000000022</c:v>
                </c:pt>
                <c:pt idx="86">
                  <c:v>3.4800000000000022</c:v>
                </c:pt>
                <c:pt idx="87">
                  <c:v>3.5200000000000022</c:v>
                </c:pt>
                <c:pt idx="88">
                  <c:v>3.5600000000000023</c:v>
                </c:pt>
                <c:pt idx="89">
                  <c:v>3.6000000000000023</c:v>
                </c:pt>
                <c:pt idx="90">
                  <c:v>3.6400000000000023</c:v>
                </c:pt>
                <c:pt idx="91">
                  <c:v>3.6800000000000024</c:v>
                </c:pt>
                <c:pt idx="92">
                  <c:v>3.7200000000000024</c:v>
                </c:pt>
                <c:pt idx="93">
                  <c:v>3.7600000000000025</c:v>
                </c:pt>
                <c:pt idx="94">
                  <c:v>3.8000000000000025</c:v>
                </c:pt>
                <c:pt idx="95">
                  <c:v>3.8400000000000025</c:v>
                </c:pt>
                <c:pt idx="96">
                  <c:v>3.8800000000000026</c:v>
                </c:pt>
                <c:pt idx="97">
                  <c:v>3.9200000000000026</c:v>
                </c:pt>
                <c:pt idx="98">
                  <c:v>3.9600000000000026</c:v>
                </c:pt>
                <c:pt idx="99">
                  <c:v>4.0000000000000027</c:v>
                </c:pt>
              </c:numCache>
            </c:numRef>
          </c:xVal>
          <c:yVal>
            <c:numRef>
              <c:f>'PDF vs Chi^2'!$O$4:$O$103</c:f>
              <c:numCache>
                <c:formatCode>General</c:formatCode>
                <c:ptCount val="100"/>
                <c:pt idx="0">
                  <c:v>0.94465564373861843</c:v>
                </c:pt>
                <c:pt idx="1">
                  <c:v>0.94926383041085538</c:v>
                </c:pt>
                <c:pt idx="2">
                  <c:v>0.95380697816829885</c:v>
                </c:pt>
                <c:pt idx="3">
                  <c:v>0.95828181317068595</c:v>
                </c:pt>
                <c:pt idx="4">
                  <c:v>0.96268497045117618</c:v>
                </c:pt>
                <c:pt idx="5">
                  <c:v>0.96701299174793831</c:v>
                </c:pt>
                <c:pt idx="6">
                  <c:v>0.97126232328765494</c:v>
                </c:pt>
                <c:pt idx="7">
                  <c:v>0.97542931351994322</c:v>
                </c:pt>
                <c:pt idx="8">
                  <c:v>0.97951021080161149</c:v>
                </c:pt>
                <c:pt idx="9">
                  <c:v>0.98350116102971374</c:v>
                </c:pt>
                <c:pt idx="10">
                  <c:v>0.98739820522229016</c:v>
                </c:pt>
                <c:pt idx="11">
                  <c:v>0.99119727704568628</c:v>
                </c:pt>
                <c:pt idx="12">
                  <c:v>0.99489420028731013</c:v>
                </c:pt>
                <c:pt idx="13">
                  <c:v>0.99848468627267295</c:v>
                </c:pt>
                <c:pt idx="14">
                  <c:v>1.0019643312255158</c:v>
                </c:pt>
                <c:pt idx="15">
                  <c:v>1.0053286135698265</c:v>
                </c:pt>
                <c:pt idx="16">
                  <c:v>1.0085728911724943</c:v>
                </c:pt>
                <c:pt idx="17">
                  <c:v>1.0116923985253579</c:v>
                </c:pt>
                <c:pt idx="18">
                  <c:v>1.0146822438653476</c:v>
                </c:pt>
                <c:pt idx="19">
                  <c:v>1.0175374062314151</c:v>
                </c:pt>
                <c:pt idx="20">
                  <c:v>1.0202527324568997</c:v>
                </c:pt>
                <c:pt idx="21">
                  <c:v>1.0228229340959725</c:v>
                </c:pt>
                <c:pt idx="22">
                  <c:v>1.0252425842827553</c:v>
                </c:pt>
                <c:pt idx="23">
                  <c:v>1.0275061145216873</c:v>
                </c:pt>
                <c:pt idx="24">
                  <c:v>1.0296078114076801</c:v>
                </c:pt>
                <c:pt idx="25">
                  <c:v>1.0315418132745831</c:v>
                </c:pt>
                <c:pt idx="26">
                  <c:v>1.0333021067704335</c:v>
                </c:pt>
                <c:pt idx="27">
                  <c:v>1.0348825233579457</c:v>
                </c:pt>
                <c:pt idx="28">
                  <c:v>1.0362767357386535</c:v>
                </c:pt>
                <c:pt idx="29">
                  <c:v>1.0374782541991021</c:v>
                </c:pt>
                <c:pt idx="30">
                  <c:v>1.03848042287743</c:v>
                </c:pt>
                <c:pt idx="31">
                  <c:v>1.0392764159486694</c:v>
                </c:pt>
                <c:pt idx="32">
                  <c:v>1.0398592337270365</c:v>
                </c:pt>
                <c:pt idx="33">
                  <c:v>1.0402216986834769</c:v>
                </c:pt>
                <c:pt idx="34">
                  <c:v>1.0403564513766621</c:v>
                </c:pt>
                <c:pt idx="35">
                  <c:v>1.0402559462956145</c:v>
                </c:pt>
                <c:pt idx="36">
                  <c:v>1.0399124476121111</c:v>
                </c:pt>
                <c:pt idx="37">
                  <c:v>1.0393180248409433</c:v>
                </c:pt>
                <c:pt idx="38">
                  <c:v>1.0384645484061081</c:v>
                </c:pt>
                <c:pt idx="39">
                  <c:v>1.0373436851109452</c:v>
                </c:pt>
                <c:pt idx="40">
                  <c:v>1.0359468935101903</c:v>
                </c:pt>
                <c:pt idx="41">
                  <c:v>1.034265419181893</c:v>
                </c:pt>
                <c:pt idx="42">
                  <c:v>1.0322902898970836</c:v>
                </c:pt>
                <c:pt idx="43">
                  <c:v>1.0300123106850423</c:v>
                </c:pt>
                <c:pt idx="44">
                  <c:v>1.0274220587919745</c:v>
                </c:pt>
                <c:pt idx="45">
                  <c:v>1.0245098785308531</c:v>
                </c:pt>
                <c:pt idx="46">
                  <c:v>1.0212658760201447</c:v>
                </c:pt>
                <c:pt idx="47">
                  <c:v>1.0176799138090795</c:v>
                </c:pt>
                <c:pt idx="48">
                  <c:v>1.0137416053870885</c:v>
                </c:pt>
                <c:pt idx="49">
                  <c:v>1.0094403095749773</c:v>
                </c:pt>
                <c:pt idx="50">
                  <c:v>1.0047651247953533</c:v>
                </c:pt>
                <c:pt idx="51">
                  <c:v>0.99970488321977402</c:v>
                </c:pt>
                <c:pt idx="52">
                  <c:v>0.9942481447900372</c:v>
                </c:pt>
                <c:pt idx="53">
                  <c:v>0.9883831911109684</c:v>
                </c:pt>
                <c:pt idx="54">
                  <c:v>0.98209801921201711</c:v>
                </c:pt>
                <c:pt idx="55">
                  <c:v>0.97538033517491873</c:v>
                </c:pt>
                <c:pt idx="56">
                  <c:v>0.96821754762460965</c:v>
                </c:pt>
                <c:pt idx="57">
                  <c:v>0.96059676108053793</c:v>
                </c:pt>
                <c:pt idx="58">
                  <c:v>0.95250476916545468</c:v>
                </c:pt>
                <c:pt idx="59">
                  <c:v>0.94392804766869154</c:v>
                </c:pt>
                <c:pt idx="60">
                  <c:v>0.93485274746089853</c:v>
                </c:pt>
                <c:pt idx="61">
                  <c:v>0.92526468725712374</c:v>
                </c:pt>
                <c:pt idx="62">
                  <c:v>0.91514934622507249</c:v>
                </c:pt>
                <c:pt idx="63">
                  <c:v>0.90449185643531516</c:v>
                </c:pt>
                <c:pt idx="64">
                  <c:v>0.89327699515013415</c:v>
                </c:pt>
                <c:pt idx="65">
                  <c:v>0.88148917694765039</c:v>
                </c:pt>
                <c:pt idx="66">
                  <c:v>0.86911244567778967</c:v>
                </c:pt>
                <c:pt idx="67">
                  <c:v>0.85613046624657396</c:v>
                </c:pt>
                <c:pt idx="68">
                  <c:v>0.84252651622517216</c:v>
                </c:pt>
                <c:pt idx="69">
                  <c:v>0.82828347728003582</c:v>
                </c:pt>
                <c:pt idx="70">
                  <c:v>0.81338382642041329</c:v>
                </c:pt>
                <c:pt idx="71">
                  <c:v>0.7978096270594196</c:v>
                </c:pt>
                <c:pt idx="72">
                  <c:v>0.78154251988478485</c:v>
                </c:pt>
                <c:pt idx="73">
                  <c:v>0.76456371353532027</c:v>
                </c:pt>
                <c:pt idx="74">
                  <c:v>0.74685397507905404</c:v>
                </c:pt>
                <c:pt idx="75">
                  <c:v>0.72839362028890686</c:v>
                </c:pt>
                <c:pt idx="76">
                  <c:v>0.70916250371170075</c:v>
                </c:pt>
                <c:pt idx="77">
                  <c:v>0.68914000852619661</c:v>
                </c:pt>
                <c:pt idx="78">
                  <c:v>0.66830503618577708</c:v>
                </c:pt>
                <c:pt idx="79">
                  <c:v>0.64663599584129716</c:v>
                </c:pt>
                <c:pt idx="80">
                  <c:v>0.6241107935395297</c:v>
                </c:pt>
                <c:pt idx="81">
                  <c:v>0.60070682119254937</c:v>
                </c:pt>
                <c:pt idx="82">
                  <c:v>0.57640094531329367</c:v>
                </c:pt>
                <c:pt idx="83">
                  <c:v>0.55116949551244454</c:v>
                </c:pt>
                <c:pt idx="84">
                  <c:v>0.52498825275167949</c:v>
                </c:pt>
                <c:pt idx="85">
                  <c:v>0.49783243734822791</c:v>
                </c:pt>
                <c:pt idx="86">
                  <c:v>0.46967669672558249</c:v>
                </c:pt>
                <c:pt idx="87">
                  <c:v>0.4404950929050932</c:v>
                </c:pt>
                <c:pt idx="88">
                  <c:v>0.41026108973306957</c:v>
                </c:pt>
                <c:pt idx="89">
                  <c:v>0.37894753983791307</c:v>
                </c:pt>
                <c:pt idx="90">
                  <c:v>0.34652667131167852</c:v>
                </c:pt>
                <c:pt idx="91">
                  <c:v>0.31297007411035543</c:v>
                </c:pt>
                <c:pt idx="92">
                  <c:v>0.27824868616704534</c:v>
                </c:pt>
                <c:pt idx="93">
                  <c:v>0.24233277921208232</c:v>
                </c:pt>
                <c:pt idx="94">
                  <c:v>0.20519194429403476</c:v>
                </c:pt>
                <c:pt idx="95">
                  <c:v>0.16679507699539278</c:v>
                </c:pt>
                <c:pt idx="96">
                  <c:v>0.12711036233662301</c:v>
                </c:pt>
                <c:pt idx="97">
                  <c:v>8.6105259362143402E-2</c:v>
                </c:pt>
                <c:pt idx="98">
                  <c:v>4.3746485401637974E-2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A0E-7048-B0F2-C8EF10EF5E45}"/>
            </c:ext>
          </c:extLst>
        </c:ser>
        <c:ser>
          <c:idx val="5"/>
          <c:order val="5"/>
          <c:tx>
            <c:v>nu=100</c:v>
          </c:tx>
          <c:spPr>
            <a:ln w="19050" cap="rnd">
              <a:solidFill>
                <a:srgbClr val="AD30DB"/>
              </a:solidFill>
              <a:round/>
            </a:ln>
            <a:effectLst/>
          </c:spPr>
          <c:marker>
            <c:symbol val="none"/>
          </c:marker>
          <c:xVal>
            <c:numRef>
              <c:f>'PDF vs Chi^2'!$AB$4:$AB$18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6.0000000000000009</c:v>
                </c:pt>
                <c:pt idx="6">
                  <c:v>7.0000000000000009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10.999999999999998</c:v>
                </c:pt>
                <c:pt idx="11">
                  <c:v>11.999999999999998</c:v>
                </c:pt>
                <c:pt idx="12">
                  <c:v>12.999999999999998</c:v>
                </c:pt>
                <c:pt idx="13">
                  <c:v>13.999999999999998</c:v>
                </c:pt>
                <c:pt idx="14">
                  <c:v>15</c:v>
                </c:pt>
              </c:numCache>
            </c:numRef>
          </c:xVal>
          <c:yVal>
            <c:numRef>
              <c:f>'PDF vs Chi^2'!$AF$4:$AF$18</c:f>
              <c:numCache>
                <c:formatCode>General</c:formatCode>
                <c:ptCount val="15"/>
                <c:pt idx="0">
                  <c:v>1.0048452944998496</c:v>
                </c:pt>
                <c:pt idx="1">
                  <c:v>1.0071931740550617</c:v>
                </c:pt>
                <c:pt idx="2">
                  <c:v>1.0044086552743394</c:v>
                </c:pt>
                <c:pt idx="3">
                  <c:v>0.99642886098993411</c:v>
                </c:pt>
                <c:pt idx="4">
                  <c:v>0.98327039048307563</c:v>
                </c:pt>
                <c:pt idx="5">
                  <c:v>0.96503164443171252</c:v>
                </c:pt>
                <c:pt idx="6">
                  <c:v>0.94189317708543963</c:v>
                </c:pt>
                <c:pt idx="7">
                  <c:v>0.91411566618417217</c:v>
                </c:pt>
                <c:pt idx="8">
                  <c:v>0.88203599956640277</c:v>
                </c:pt>
                <c:pt idx="9">
                  <c:v>0.84606070445594173</c:v>
                </c:pt>
                <c:pt idx="10">
                  <c:v>0.80665783863488993</c:v>
                </c:pt>
                <c:pt idx="11">
                  <c:v>0.76434686964981613</c:v>
                </c:pt>
                <c:pt idx="12">
                  <c:v>0.71968635284631644</c:v>
                </c:pt>
                <c:pt idx="13">
                  <c:v>0.67326277445813032</c:v>
                </c:pt>
                <c:pt idx="14">
                  <c:v>0.6256748325288215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FE-8845-B29D-A4C374C8B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7401872"/>
        <c:axId val="2146731616"/>
      </c:scatterChart>
      <c:valAx>
        <c:axId val="2147401872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731616"/>
        <c:crosses val="autoZero"/>
        <c:crossBetween val="midCat"/>
      </c:valAx>
      <c:valAx>
        <c:axId val="2146731616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740187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8010585119986051"/>
          <c:y val="6.8371660923221403E-2"/>
          <c:w val="7.8346782214924096E-2"/>
          <c:h val="0.25019026312248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06224289288795E-2"/>
          <c:y val="2.1653543307086614E-2"/>
          <c:w val="0.96057712153126285"/>
          <c:h val="0.95037238125017753"/>
        </c:manualLayout>
      </c:layout>
      <c:scatterChart>
        <c:scatterStyle val="smoothMarker"/>
        <c:varyColors val="0"/>
        <c:ser>
          <c:idx val="0"/>
          <c:order val="0"/>
          <c:tx>
            <c:v>2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chisq'!$B$4:$B$133</c:f>
              <c:numCache>
                <c:formatCode>General</c:formatCode>
                <c:ptCount val="130"/>
                <c:pt idx="0">
                  <c:v>18.004919597216077</c:v>
                </c:pt>
                <c:pt idx="1">
                  <c:v>12.730406062379656</c:v>
                </c:pt>
                <c:pt idx="2">
                  <c:v>9.0003498196648977</c:v>
                </c:pt>
                <c:pt idx="3">
                  <c:v>6.3622192648234792</c:v>
                </c:pt>
                <c:pt idx="4">
                  <c:v>4.4959557775615036</c:v>
                </c:pt>
                <c:pt idx="5">
                  <c:v>3.1751444386974965</c:v>
                </c:pt>
                <c:pt idx="6">
                  <c:v>2.239546261591693</c:v>
                </c:pt>
                <c:pt idx="7">
                  <c:v>1.8239971204517831</c:v>
                </c:pt>
                <c:pt idx="8">
                  <c:v>1.5756607272855714</c:v>
                </c:pt>
                <c:pt idx="9">
                  <c:v>1.4057685567100511</c:v>
                </c:pt>
                <c:pt idx="10">
                  <c:v>1.280051709011107</c:v>
                </c:pt>
                <c:pt idx="11">
                  <c:v>1.182106543742532</c:v>
                </c:pt>
                <c:pt idx="12">
                  <c:v>1.1029640094880822</c:v>
                </c:pt>
                <c:pt idx="13">
                  <c:v>1.0372512443220012</c:v>
                </c:pt>
                <c:pt idx="14">
                  <c:v>0.98152709952851513</c:v>
                </c:pt>
                <c:pt idx="15">
                  <c:v>0.89145699500718345</c:v>
                </c:pt>
                <c:pt idx="16">
                  <c:v>0.82112352480664907</c:v>
                </c:pt>
                <c:pt idx="17">
                  <c:v>0.76416436648460995</c:v>
                </c:pt>
                <c:pt idx="18">
                  <c:v>0.7167662593510753</c:v>
                </c:pt>
                <c:pt idx="19">
                  <c:v>0.67648568947520271</c:v>
                </c:pt>
                <c:pt idx="20">
                  <c:v>0.64167460698325796</c:v>
                </c:pt>
                <c:pt idx="21">
                  <c:v>0.61117549661188819</c:v>
                </c:pt>
                <c:pt idx="22">
                  <c:v>0.58414817577860112</c:v>
                </c:pt>
                <c:pt idx="23">
                  <c:v>0.5599659417023084</c:v>
                </c:pt>
                <c:pt idx="24">
                  <c:v>0.53815046702283797</c:v>
                </c:pt>
                <c:pt idx="25">
                  <c:v>0.50907228017017592</c:v>
                </c:pt>
                <c:pt idx="26">
                  <c:v>0.4835496154578206</c:v>
                </c:pt>
                <c:pt idx="27">
                  <c:v>0.46089254272458963</c:v>
                </c:pt>
                <c:pt idx="28">
                  <c:v>0.44058617850244658</c:v>
                </c:pt>
                <c:pt idx="29">
                  <c:v>0.42223734615850167</c:v>
                </c:pt>
                <c:pt idx="30">
                  <c:v>0.40553985837459572</c:v>
                </c:pt>
                <c:pt idx="31">
                  <c:v>0.39025119309531364</c:v>
                </c:pt>
                <c:pt idx="32">
                  <c:v>0.37617639053081359</c:v>
                </c:pt>
                <c:pt idx="33">
                  <c:v>0.36315666844237127</c:v>
                </c:pt>
                <c:pt idx="34">
                  <c:v>0.35106120353323117</c:v>
                </c:pt>
                <c:pt idx="35">
                  <c:v>0.33618599060934434</c:v>
                </c:pt>
                <c:pt idx="36">
                  <c:v>0.32255064108799236</c:v>
                </c:pt>
                <c:pt idx="37">
                  <c:v>0.3099849358913177</c:v>
                </c:pt>
                <c:pt idx="38">
                  <c:v>0.29835017417142262</c:v>
                </c:pt>
                <c:pt idx="39">
                  <c:v>0.28753202137393991</c:v>
                </c:pt>
                <c:pt idx="40">
                  <c:v>0.27743524850825158</c:v>
                </c:pt>
                <c:pt idx="41">
                  <c:v>0.267979798209732</c:v>
                </c:pt>
                <c:pt idx="42">
                  <c:v>0.25909779911013459</c:v>
                </c:pt>
                <c:pt idx="43">
                  <c:v>0.25073126944231378</c:v>
                </c:pt>
                <c:pt idx="44">
                  <c:v>0.24283032922654027</c:v>
                </c:pt>
                <c:pt idx="45">
                  <c:v>0.22484502342307888</c:v>
                </c:pt>
                <c:pt idx="46">
                  <c:v>0.20897541261689173</c:v>
                </c:pt>
                <c:pt idx="47">
                  <c:v>0.19482814931923223</c:v>
                </c:pt>
                <c:pt idx="48">
                  <c:v>0.18210853766010759</c:v>
                </c:pt>
                <c:pt idx="49">
                  <c:v>0.17059061513210783</c:v>
                </c:pt>
                <c:pt idx="50">
                  <c:v>0.16009764330542725</c:v>
                </c:pt>
                <c:pt idx="51">
                  <c:v>0.15048897729869204</c:v>
                </c:pt>
                <c:pt idx="52">
                  <c:v>0.14165098460471434</c:v>
                </c:pt>
                <c:pt idx="53">
                  <c:v>0.13349061408004698</c:v>
                </c:pt>
                <c:pt idx="54">
                  <c:v>0.12593074614368271</c:v>
                </c:pt>
                <c:pt idx="55">
                  <c:v>0.11890676853557057</c:v>
                </c:pt>
                <c:pt idx="56">
                  <c:v>0.11236401304312192</c:v>
                </c:pt>
                <c:pt idx="57">
                  <c:v>0.10625580841152157</c:v>
                </c:pt>
                <c:pt idx="58">
                  <c:v>0.10054198167595021</c:v>
                </c:pt>
                <c:pt idx="59">
                  <c:v>9.5187690789102081E-2</c:v>
                </c:pt>
                <c:pt idx="60">
                  <c:v>9.0162505384022429E-2</c:v>
                </c:pt>
                <c:pt idx="61">
                  <c:v>8.5439675718607361E-2</c:v>
                </c:pt>
                <c:pt idx="62">
                  <c:v>8.0995545969928973E-2</c:v>
                </c:pt>
                <c:pt idx="63">
                  <c:v>7.6809079419341009E-2</c:v>
                </c:pt>
                <c:pt idx="64">
                  <c:v>7.2861471205697761E-2</c:v>
                </c:pt>
                <c:pt idx="65">
                  <c:v>6.9135830221063732E-2</c:v>
                </c:pt>
                <c:pt idx="66">
                  <c:v>6.5616916049025586E-2</c:v>
                </c:pt>
                <c:pt idx="67">
                  <c:v>6.2290920054456106E-2</c:v>
                </c:pt>
                <c:pt idx="68">
                  <c:v>5.9145282138624751E-2</c:v>
                </c:pt>
                <c:pt idx="69">
                  <c:v>5.6168536493770745E-2</c:v>
                </c:pt>
                <c:pt idx="70">
                  <c:v>5.3350181081424364E-2</c:v>
                </c:pt>
                <c:pt idx="71">
                  <c:v>5.0680566629530008E-2</c:v>
                </c:pt>
                <c:pt idx="72">
                  <c:v>4.8150801774790586E-2</c:v>
                </c:pt>
                <c:pt idx="73">
                  <c:v>4.5752671626975466E-2</c:v>
                </c:pt>
                <c:pt idx="74">
                  <c:v>4.3478567544242022E-2</c:v>
                </c:pt>
                <c:pt idx="75">
                  <c:v>3.9274677264210536E-2</c:v>
                </c:pt>
                <c:pt idx="76">
                  <c:v>3.548826426190968E-2</c:v>
                </c:pt>
                <c:pt idx="77">
                  <c:v>3.2074994576508975E-2</c:v>
                </c:pt>
                <c:pt idx="78">
                  <c:v>2.8995982685865267E-2</c:v>
                </c:pt>
                <c:pt idx="79">
                  <c:v>2.6216940029833709E-2</c:v>
                </c:pt>
                <c:pt idx="80">
                  <c:v>2.3707496628434854E-2</c:v>
                </c:pt>
                <c:pt idx="81">
                  <c:v>2.1440653129925113E-2</c:v>
                </c:pt>
                <c:pt idx="82">
                  <c:v>1.9392332422531678E-2</c:v>
                </c:pt>
                <c:pt idx="83">
                  <c:v>1.7541008223246779E-2</c:v>
                </c:pt>
                <c:pt idx="84">
                  <c:v>1.5867393935934719E-2</c:v>
                </c:pt>
                <c:pt idx="85">
                  <c:v>1.435417928954652E-2</c:v>
                </c:pt>
                <c:pt idx="86">
                  <c:v>1.2985805323679893E-2</c:v>
                </c:pt>
                <c:pt idx="87">
                  <c:v>1.1748270522964956E-2</c:v>
                </c:pt>
                <c:pt idx="88">
                  <c:v>1.0628962548885047E-2</c:v>
                </c:pt>
                <c:pt idx="89">
                  <c:v>9.6165112417993907E-3</c:v>
                </c:pt>
                <c:pt idx="90">
                  <c:v>8.276029104894592E-3</c:v>
                </c:pt>
                <c:pt idx="91">
                  <c:v>7.1226203291959609E-3</c:v>
                </c:pt>
                <c:pt idx="92">
                  <c:v>6.130098383157959E-3</c:v>
                </c:pt>
                <c:pt idx="93">
                  <c:v>5.2759710027866537E-3</c:v>
                </c:pt>
                <c:pt idx="94">
                  <c:v>4.5409086612132731E-3</c:v>
                </c:pt>
                <c:pt idx="95">
                  <c:v>3.908293232815014E-3</c:v>
                </c:pt>
                <c:pt idx="96">
                  <c:v>3.3638334425384847E-3</c:v>
                </c:pt>
                <c:pt idx="97">
                  <c:v>2.8952363743896693E-3</c:v>
                </c:pt>
                <c:pt idx="98">
                  <c:v>2.4919263248443005E-3</c:v>
                </c:pt>
                <c:pt idx="99">
                  <c:v>2.1448038299156725E-3</c:v>
                </c:pt>
                <c:pt idx="100">
                  <c:v>1.670359982439761E-3</c:v>
                </c:pt>
                <c:pt idx="101">
                  <c:v>1.3008706148587425E-3</c:v>
                </c:pt>
                <c:pt idx="102">
                  <c:v>1.0131157245762614E-3</c:v>
                </c:pt>
                <c:pt idx="103">
                  <c:v>7.8901374717116042E-4</c:v>
                </c:pt>
                <c:pt idx="104">
                  <c:v>6.1448378136864218E-4</c:v>
                </c:pt>
                <c:pt idx="105">
                  <c:v>4.7856009925263974E-4</c:v>
                </c:pt>
                <c:pt idx="106">
                  <c:v>3.7270281430679992E-4</c:v>
                </c:pt>
                <c:pt idx="107">
                  <c:v>2.9026116534887748E-4</c:v>
                </c:pt>
                <c:pt idx="108">
                  <c:v>2.2605558587817818E-4</c:v>
                </c:pt>
                <c:pt idx="109">
                  <c:v>1.760522498312786E-4</c:v>
                </c:pt>
                <c:pt idx="110">
                  <c:v>1.3710962179047713E-4</c:v>
                </c:pt>
                <c:pt idx="111">
                  <c:v>1.0678107692206963E-4</c:v>
                </c:pt>
                <c:pt idx="112">
                  <c:v>8.3161184447277559E-5</c:v>
                </c:pt>
                <c:pt idx="113">
                  <c:v>6.4765994691746322E-5</c:v>
                </c:pt>
                <c:pt idx="114">
                  <c:v>5.0439806968333203E-5</c:v>
                </c:pt>
                <c:pt idx="115">
                  <c:v>3.9282560962393827E-5</c:v>
                </c:pt>
                <c:pt idx="116">
                  <c:v>3.0593289223030477E-5</c:v>
                </c:pt>
                <c:pt idx="117">
                  <c:v>2.3826077543345604E-5</c:v>
                </c:pt>
                <c:pt idx="118">
                  <c:v>1.8555767696319378E-5</c:v>
                </c:pt>
                <c:pt idx="119">
                  <c:v>1.445124634558377E-5</c:v>
                </c:pt>
                <c:pt idx="120">
                  <c:v>1.1254642095248254E-5</c:v>
                </c:pt>
                <c:pt idx="121">
                  <c:v>8.7651238926423102E-6</c:v>
                </c:pt>
                <c:pt idx="122">
                  <c:v>6.8262856320187293E-6</c:v>
                </c:pt>
                <c:pt idx="123">
                  <c:v>5.3163159570803822E-6</c:v>
                </c:pt>
                <c:pt idx="124">
                  <c:v>4.140351204196038E-6</c:v>
                </c:pt>
                <c:pt idx="125">
                  <c:v>3.2245090352754696E-6</c:v>
                </c:pt>
                <c:pt idx="126">
                  <c:v>2.5112498458048935E-6</c:v>
                </c:pt>
                <c:pt idx="127">
                  <c:v>1.9557638497092567E-6</c:v>
                </c:pt>
                <c:pt idx="128">
                  <c:v>1.5231502465103196E-6</c:v>
                </c:pt>
                <c:pt idx="129">
                  <c:v>1.1862282823951977E-6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23-0941-BAD8-37CB85202F19}"/>
            </c:ext>
          </c:extLst>
        </c:ser>
        <c:ser>
          <c:idx val="1"/>
          <c:order val="1"/>
          <c:tx>
            <c:v>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chisq'!$C$4:$C$133</c:f>
              <c:numCache>
                <c:formatCode>General</c:formatCode>
                <c:ptCount val="130"/>
                <c:pt idx="0">
                  <c:v>20.789207590554359</c:v>
                </c:pt>
                <c:pt idx="1">
                  <c:v>14.698275690222413</c:v>
                </c:pt>
                <c:pt idx="2">
                  <c:v>10.390544160877678</c:v>
                </c:pt>
                <c:pt idx="3">
                  <c:v>7.3433984737624591</c:v>
                </c:pt>
                <c:pt idx="4">
                  <c:v>5.1871605249751438</c:v>
                </c:pt>
                <c:pt idx="5">
                  <c:v>3.660242292000917</c:v>
                </c:pt>
                <c:pt idx="6">
                  <c:v>2.5774186990004324</c:v>
                </c:pt>
                <c:pt idx="7">
                  <c:v>2.0957008157747015</c:v>
                </c:pt>
                <c:pt idx="8">
                  <c:v>1.8073807403758977</c:v>
                </c:pt>
                <c:pt idx="9">
                  <c:v>1.6098454277787531</c:v>
                </c:pt>
                <c:pt idx="10">
                  <c:v>1.4634668496141876</c:v>
                </c:pt>
                <c:pt idx="11">
                  <c:v>1.3492692635396057</c:v>
                </c:pt>
                <c:pt idx="12">
                  <c:v>1.2568735457028051</c:v>
                </c:pt>
                <c:pt idx="13">
                  <c:v>1.1800599058318486</c:v>
                </c:pt>
                <c:pt idx="14">
                  <c:v>1.1148433282656767</c:v>
                </c:pt>
                <c:pt idx="15">
                  <c:v>1.0092521243086974</c:v>
                </c:pt>
                <c:pt idx="16">
                  <c:v>0.92662055377463992</c:v>
                </c:pt>
                <c:pt idx="17">
                  <c:v>0.85956911679708048</c:v>
                </c:pt>
                <c:pt idx="18">
                  <c:v>0.80367153380037715</c:v>
                </c:pt>
                <c:pt idx="19">
                  <c:v>0.75608927896712963</c:v>
                </c:pt>
                <c:pt idx="20">
                  <c:v>0.71490637995155593</c:v>
                </c:pt>
                <c:pt idx="21">
                  <c:v>0.67877607108972871</c:v>
                </c:pt>
                <c:pt idx="22">
                  <c:v>0.64672000912216354</c:v>
                </c:pt>
                <c:pt idx="23">
                  <c:v>0.61800783309558383</c:v>
                </c:pt>
                <c:pt idx="24">
                  <c:v>0.59208163097980415</c:v>
                </c:pt>
                <c:pt idx="25">
                  <c:v>0.55749062313253916</c:v>
                </c:pt>
                <c:pt idx="26">
                  <c:v>0.52710095155089076</c:v>
                </c:pt>
                <c:pt idx="27">
                  <c:v>0.50010529463745279</c:v>
                </c:pt>
                <c:pt idx="28">
                  <c:v>0.47590033238023743</c:v>
                </c:pt>
                <c:pt idx="29">
                  <c:v>0.45402470611979179</c:v>
                </c:pt>
                <c:pt idx="30">
                  <c:v>0.43411861243277339</c:v>
                </c:pt>
                <c:pt idx="31">
                  <c:v>0.41589663989241249</c:v>
                </c:pt>
                <c:pt idx="32">
                  <c:v>0.39912900332042622</c:v>
                </c:pt>
                <c:pt idx="33">
                  <c:v>0.38362826784074888</c:v>
                </c:pt>
                <c:pt idx="34">
                  <c:v>0.36923975866034026</c:v>
                </c:pt>
                <c:pt idx="35">
                  <c:v>0.35156531966897847</c:v>
                </c:pt>
                <c:pt idx="36">
                  <c:v>0.33539013085783353</c:v>
                </c:pt>
                <c:pt idx="37">
                  <c:v>0.32051178242406525</c:v>
                </c:pt>
                <c:pt idx="38">
                  <c:v>0.30676496340124765</c:v>
                </c:pt>
                <c:pt idx="39">
                  <c:v>0.2940130832286415</c:v>
                </c:pt>
                <c:pt idx="40">
                  <c:v>0.28214210300503273</c:v>
                </c:pt>
                <c:pt idx="41">
                  <c:v>0.2710559181026943</c:v>
                </c:pt>
                <c:pt idx="42">
                  <c:v>0.26067285041779026</c:v>
                </c:pt>
                <c:pt idx="43">
                  <c:v>0.25092294771207035</c:v>
                </c:pt>
                <c:pt idx="44">
                  <c:v>0.24174587895152219</c:v>
                </c:pt>
                <c:pt idx="45">
                  <c:v>0.22098177047822534</c:v>
                </c:pt>
                <c:pt idx="46">
                  <c:v>0.20283173644486768</c:v>
                </c:pt>
                <c:pt idx="47">
                  <c:v>0.18681366885368564</c:v>
                </c:pt>
                <c:pt idx="48">
                  <c:v>0.17256399379758092</c:v>
                </c:pt>
                <c:pt idx="49">
                  <c:v>0.15980212798703208</c:v>
                </c:pt>
                <c:pt idx="50">
                  <c:v>0.14830723077328539</c:v>
                </c:pt>
                <c:pt idx="51">
                  <c:v>0.13790250726972816</c:v>
                </c:pt>
                <c:pt idx="52">
                  <c:v>0.12844431565347364</c:v>
                </c:pt>
                <c:pt idx="53">
                  <c:v>0.11981442577588233</c:v>
                </c:pt>
                <c:pt idx="54">
                  <c:v>0.1119144007544836</c:v>
                </c:pt>
                <c:pt idx="55">
                  <c:v>0.10466144279877374</c:v>
                </c:pt>
                <c:pt idx="56">
                  <c:v>9.7985270237863992E-2</c:v>
                </c:pt>
                <c:pt idx="57">
                  <c:v>9.1825734475884616E-2</c:v>
                </c:pt>
                <c:pt idx="58">
                  <c:v>8.6130976876322124E-2</c:v>
                </c:pt>
                <c:pt idx="59">
                  <c:v>8.0855985676011932E-2</c:v>
                </c:pt>
                <c:pt idx="60">
                  <c:v>7.5961453408739305E-2</c:v>
                </c:pt>
                <c:pt idx="61">
                  <c:v>7.1412862949836953E-2</c:v>
                </c:pt>
                <c:pt idx="62">
                  <c:v>6.7179749519917009E-2</c:v>
                </c:pt>
                <c:pt idx="63">
                  <c:v>6.3235099570685821E-2</c:v>
                </c:pt>
                <c:pt idx="64">
                  <c:v>5.9554857210224625E-2</c:v>
                </c:pt>
                <c:pt idx="65">
                  <c:v>5.6117515891600814E-2</c:v>
                </c:pt>
                <c:pt idx="66">
                  <c:v>5.2903778280409819E-2</c:v>
                </c:pt>
                <c:pt idx="67">
                  <c:v>4.9896271073973521E-2</c:v>
                </c:pt>
                <c:pt idx="68">
                  <c:v>4.7079304440416594E-2</c:v>
                </c:pt>
                <c:pt idx="69">
                  <c:v>4.4438667940615184E-2</c:v>
                </c:pt>
                <c:pt idx="70">
                  <c:v>4.1961456474781264E-2</c:v>
                </c:pt>
                <c:pt idx="71">
                  <c:v>3.9635921090490467E-2</c:v>
                </c:pt>
                <c:pt idx="72">
                  <c:v>3.7451340495994599E-2</c:v>
                </c:pt>
                <c:pt idx="73">
                  <c:v>3.5397909911645743E-2</c:v>
                </c:pt>
                <c:pt idx="74">
                  <c:v>3.3466644514807527E-2</c:v>
                </c:pt>
                <c:pt idx="75">
                  <c:v>2.9938274996552137E-2</c:v>
                </c:pt>
                <c:pt idx="76">
                  <c:v>2.6807802633055332E-2</c:v>
                </c:pt>
                <c:pt idx="77">
                  <c:v>2.4025493523827126E-2</c:v>
                </c:pt>
                <c:pt idx="78">
                  <c:v>2.154877114834404E-2</c:v>
                </c:pt>
                <c:pt idx="79">
                  <c:v>1.934100028342978E-2</c:v>
                </c:pt>
                <c:pt idx="80">
                  <c:v>1.7370514923268385E-2</c:v>
                </c:pt>
                <c:pt idx="81">
                  <c:v>1.5609833513768212E-2</c:v>
                </c:pt>
                <c:pt idx="82">
                  <c:v>1.4035019679607756E-2</c:v>
                </c:pt>
                <c:pt idx="83">
                  <c:v>1.2625157183233489E-2</c:v>
                </c:pt>
                <c:pt idx="84">
                  <c:v>1.1361915465035495E-2</c:v>
                </c:pt>
                <c:pt idx="85">
                  <c:v>1.0229187670151423E-2</c:v>
                </c:pt>
                <c:pt idx="86">
                  <c:v>9.212787173904155E-3</c:v>
                </c:pt>
                <c:pt idx="87">
                  <c:v>8.3001916876295767E-3</c:v>
                </c:pt>
                <c:pt idx="88">
                  <c:v>7.480326345764351E-3</c:v>
                </c:pt>
                <c:pt idx="89">
                  <c:v>6.7433789444957285E-3</c:v>
                </c:pt>
                <c:pt idx="90">
                  <c:v>5.7746492828247044E-3</c:v>
                </c:pt>
                <c:pt idx="91">
                  <c:v>4.9476950086358414E-3</c:v>
                </c:pt>
                <c:pt idx="92">
                  <c:v>4.241152739633742E-3</c:v>
                </c:pt>
                <c:pt idx="93">
                  <c:v>3.6370243650564508E-3</c:v>
                </c:pt>
                <c:pt idx="94">
                  <c:v>3.1201118374231192E-3</c:v>
                </c:pt>
                <c:pt idx="95">
                  <c:v>2.6775553661902984E-3</c:v>
                </c:pt>
                <c:pt idx="96">
                  <c:v>2.2984540498063705E-3</c:v>
                </c:pt>
                <c:pt idx="97">
                  <c:v>1.9735527260611144E-3</c:v>
                </c:pt>
                <c:pt idx="98">
                  <c:v>1.6949823713719892E-3</c:v>
                </c:pt>
                <c:pt idx="99">
                  <c:v>1.4560440671380678E-3</c:v>
                </c:pt>
                <c:pt idx="100">
                  <c:v>1.1307618885152508E-3</c:v>
                </c:pt>
                <c:pt idx="101">
                  <c:v>8.7854094702641207E-4</c:v>
                </c:pt>
                <c:pt idx="102">
                  <c:v>6.8283483640891229E-4</c:v>
                </c:pt>
                <c:pt idx="103">
                  <c:v>5.3089182835984819E-4</c:v>
                </c:pt>
                <c:pt idx="104">
                  <c:v>4.1286811655837986E-4</c:v>
                </c:pt>
                <c:pt idx="105">
                  <c:v>3.2115403469840006E-4</c:v>
                </c:pt>
                <c:pt idx="106">
                  <c:v>2.4986009598053154E-4</c:v>
                </c:pt>
                <c:pt idx="107">
                  <c:v>1.9442365983728634E-4</c:v>
                </c:pt>
                <c:pt idx="108">
                  <c:v>1.5130708703925454E-4</c:v>
                </c:pt>
                <c:pt idx="109">
                  <c:v>1.1776556826614797E-4</c:v>
                </c:pt>
                <c:pt idx="110">
                  <c:v>9.1668196887708045E-5</c:v>
                </c:pt>
                <c:pt idx="111">
                  <c:v>7.1359849918031291E-5</c:v>
                </c:pt>
                <c:pt idx="112">
                  <c:v>5.5554423093550209E-5</c:v>
                </c:pt>
                <c:pt idx="113">
                  <c:v>4.3252206586421274E-5</c:v>
                </c:pt>
                <c:pt idx="114">
                  <c:v>3.3675880258719247E-5</c:v>
                </c:pt>
                <c:pt idx="115">
                  <c:v>2.6220891504480687E-5</c:v>
                </c:pt>
                <c:pt idx="116">
                  <c:v>2.0416956884115244E-5</c:v>
                </c:pt>
                <c:pt idx="117">
                  <c:v>1.589817631297095E-5</c:v>
                </c:pt>
                <c:pt idx="118">
                  <c:v>1.2379821506398719E-5</c:v>
                </c:pt>
                <c:pt idx="119">
                  <c:v>9.6403005560548341E-6</c:v>
                </c:pt>
                <c:pt idx="120">
                  <c:v>7.507139379071351E-6</c:v>
                </c:pt>
                <c:pt idx="121">
                  <c:v>5.8460821152991427E-6</c:v>
                </c:pt>
                <c:pt idx="122">
                  <c:v>4.5526143881325712E-6</c:v>
                </c:pt>
                <c:pt idx="123">
                  <c:v>3.5453694323163508E-6</c:v>
                </c:pt>
                <c:pt idx="124">
                  <c:v>2.7609979285534018E-6</c:v>
                </c:pt>
                <c:pt idx="125">
                  <c:v>2.1501760160674361E-6</c:v>
                </c:pt>
                <c:pt idx="126">
                  <c:v>1.6744985618781218E-6</c:v>
                </c:pt>
                <c:pt idx="127">
                  <c:v>1.3040611068147435E-6</c:v>
                </c:pt>
                <c:pt idx="128">
                  <c:v>1.0155776517775438E-6</c:v>
                </c:pt>
                <c:pt idx="129">
                  <c:v>7.9091542637665667E-7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23-0941-BAD8-37CB85202F19}"/>
            </c:ext>
          </c:extLst>
        </c:ser>
        <c:ser>
          <c:idx val="2"/>
          <c:order val="2"/>
          <c:tx>
            <c:v>8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chisq'!$D$4:$D$133</c:f>
              <c:numCache>
                <c:formatCode>General</c:formatCode>
                <c:ptCount val="130"/>
                <c:pt idx="0">
                  <c:v>21.775245661641037</c:v>
                </c:pt>
                <c:pt idx="1">
                  <c:v>15.395190028258796</c:v>
                </c:pt>
                <c:pt idx="2">
                  <c:v>10.882884823008414</c:v>
                </c:pt>
                <c:pt idx="3">
                  <c:v>7.6908968794912349</c:v>
                </c:pt>
                <c:pt idx="4">
                  <c:v>5.4319766600802009</c:v>
                </c:pt>
                <c:pt idx="5">
                  <c:v>3.8320811727905184</c:v>
                </c:pt>
                <c:pt idx="6">
                  <c:v>2.6971386930998267</c:v>
                </c:pt>
                <c:pt idx="7">
                  <c:v>2.1920032330298223</c:v>
                </c:pt>
                <c:pt idx="8">
                  <c:v>1.8895366740619219</c:v>
                </c:pt>
                <c:pt idx="9">
                  <c:v>1.6822238487527961</c:v>
                </c:pt>
                <c:pt idx="10">
                  <c:v>1.5285392401425995</c:v>
                </c:pt>
                <c:pt idx="11">
                  <c:v>1.408596452071027</c:v>
                </c:pt>
                <c:pt idx="12">
                  <c:v>1.3115171453904335</c:v>
                </c:pt>
                <c:pt idx="13">
                  <c:v>1.2307816995312135</c:v>
                </c:pt>
                <c:pt idx="14">
                  <c:v>1.1622125659425684</c:v>
                </c:pt>
                <c:pt idx="15">
                  <c:v>1.0511420180716939</c:v>
                </c:pt>
                <c:pt idx="16">
                  <c:v>0.96417153850891379</c:v>
                </c:pt>
                <c:pt idx="17">
                  <c:v>0.89356158848045364</c:v>
                </c:pt>
                <c:pt idx="18">
                  <c:v>0.83466891601216087</c:v>
                </c:pt>
                <c:pt idx="19">
                  <c:v>0.78451519035039152</c:v>
                </c:pt>
                <c:pt idx="20">
                  <c:v>0.74108961767938641</c:v>
                </c:pt>
                <c:pt idx="21">
                  <c:v>0.70297845579533857</c:v>
                </c:pt>
                <c:pt idx="22">
                  <c:v>0.66915446677264567</c:v>
                </c:pt>
                <c:pt idx="23">
                  <c:v>0.63885060587985976</c:v>
                </c:pt>
                <c:pt idx="24">
                  <c:v>0.61148079702479141</c:v>
                </c:pt>
                <c:pt idx="25">
                  <c:v>0.57495504480573478</c:v>
                </c:pt>
                <c:pt idx="26">
                  <c:v>0.54285855295665375</c:v>
                </c:pt>
                <c:pt idx="27">
                  <c:v>0.51434245736812778</c:v>
                </c:pt>
                <c:pt idx="28">
                  <c:v>0.48877214244711659</c:v>
                </c:pt>
                <c:pt idx="29">
                  <c:v>0.46566212202820095</c:v>
                </c:pt>
                <c:pt idx="30">
                  <c:v>0.44463362024165259</c:v>
                </c:pt>
                <c:pt idx="31">
                  <c:v>0.42538604972387145</c:v>
                </c:pt>
                <c:pt idx="32">
                  <c:v>0.40767730362179455</c:v>
                </c:pt>
                <c:pt idx="33">
                  <c:v>0.39130981040731966</c:v>
                </c:pt>
                <c:pt idx="34">
                  <c:v>0.37612045828706508</c:v>
                </c:pt>
                <c:pt idx="35">
                  <c:v>0.35746865681717993</c:v>
                </c:pt>
                <c:pt idx="36">
                  <c:v>0.34040684320551562</c:v>
                </c:pt>
                <c:pt idx="37">
                  <c:v>0.32472122950453508</c:v>
                </c:pt>
                <c:pt idx="38">
                  <c:v>0.31023710323991882</c:v>
                </c:pt>
                <c:pt idx="39">
                  <c:v>0.29681001482830038</c:v>
                </c:pt>
                <c:pt idx="40">
                  <c:v>0.28431928737231232</c:v>
                </c:pt>
                <c:pt idx="41">
                  <c:v>0.27266315728131674</c:v>
                </c:pt>
                <c:pt idx="42">
                  <c:v>0.26175508161876121</c:v>
                </c:pt>
                <c:pt idx="43">
                  <c:v>0.25152089425005036</c:v>
                </c:pt>
                <c:pt idx="44">
                  <c:v>0.24189658892573865</c:v>
                </c:pt>
                <c:pt idx="45">
                  <c:v>0.22015622386819661</c:v>
                </c:pt>
                <c:pt idx="46">
                  <c:v>0.20120119907811221</c:v>
                </c:pt>
                <c:pt idx="47">
                  <c:v>0.18451840905815134</c:v>
                </c:pt>
                <c:pt idx="48">
                  <c:v>0.1697203282446085</c:v>
                </c:pt>
                <c:pt idx="49">
                  <c:v>0.15650746931080356</c:v>
                </c:pt>
                <c:pt idx="50">
                  <c:v>0.14464380587513878</c:v>
                </c:pt>
                <c:pt idx="51">
                  <c:v>0.13394016233175751</c:v>
                </c:pt>
                <c:pt idx="52">
                  <c:v>0.12424267599039727</c:v>
                </c:pt>
                <c:pt idx="53">
                  <c:v>0.11542458874902441</c:v>
                </c:pt>
                <c:pt idx="54">
                  <c:v>0.10738028345365579</c:v>
                </c:pt>
                <c:pt idx="55">
                  <c:v>0.10002086960764325</c:v>
                </c:pt>
                <c:pt idx="56">
                  <c:v>9.3270861085263709E-2</c:v>
                </c:pt>
                <c:pt idx="57">
                  <c:v>8.7065638041129281E-2</c:v>
                </c:pt>
                <c:pt idx="58">
                  <c:v>8.1349481535747351E-2</c:v>
                </c:pt>
                <c:pt idx="59">
                  <c:v>7.6074032854861987E-2</c:v>
                </c:pt>
                <c:pt idx="60">
                  <c:v>7.119707215626539E-2</c:v>
                </c:pt>
                <c:pt idx="61">
                  <c:v>6.668154028184986E-2</c:v>
                </c:pt>
                <c:pt idx="62">
                  <c:v>6.2494747904139163E-2</c:v>
                </c:pt>
                <c:pt idx="63">
                  <c:v>5.8607730549466504E-2</c:v>
                </c:pt>
                <c:pt idx="64">
                  <c:v>5.4994718344699059E-2</c:v>
                </c:pt>
                <c:pt idx="65">
                  <c:v>5.1632696819040938E-2</c:v>
                </c:pt>
                <c:pt idx="66">
                  <c:v>4.8501040594528699E-2</c:v>
                </c:pt>
                <c:pt idx="67">
                  <c:v>4.5581205888923122E-2</c:v>
                </c:pt>
                <c:pt idx="68">
                  <c:v>4.2856470826929609E-2</c:v>
                </c:pt>
                <c:pt idx="69">
                  <c:v>4.0311714885858267E-2</c:v>
                </c:pt>
                <c:pt idx="70">
                  <c:v>3.7933230585312061E-2</c:v>
                </c:pt>
                <c:pt idx="71">
                  <c:v>3.5708561907211861E-2</c:v>
                </c:pt>
                <c:pt idx="72">
                  <c:v>3.3626365003736017E-2</c:v>
                </c:pt>
                <c:pt idx="73">
                  <c:v>3.1676287590647605E-2</c:v>
                </c:pt>
                <c:pt idx="74">
                  <c:v>2.9848864086674334E-2</c:v>
                </c:pt>
                <c:pt idx="75">
                  <c:v>2.6528012179097196E-2</c:v>
                </c:pt>
                <c:pt idx="76">
                  <c:v>2.3602611330957961E-2</c:v>
                </c:pt>
                <c:pt idx="77">
                  <c:v>2.1020838341343842E-2</c:v>
                </c:pt>
                <c:pt idx="78">
                  <c:v>1.8738569175646678E-2</c:v>
                </c:pt>
                <c:pt idx="79">
                  <c:v>1.6718053425130001E-2</c:v>
                </c:pt>
                <c:pt idx="80">
                  <c:v>1.4926854602743464E-2</c:v>
                </c:pt>
                <c:pt idx="81">
                  <c:v>1.3336994892458164E-2</c:v>
                </c:pt>
                <c:pt idx="82">
                  <c:v>1.1924258964210923E-2</c:v>
                </c:pt>
                <c:pt idx="83">
                  <c:v>1.066762285155066E-2</c:v>
                </c:pt>
                <c:pt idx="84">
                  <c:v>9.5487821097222682E-3</c:v>
                </c:pt>
                <c:pt idx="85">
                  <c:v>8.551759486728849E-3</c:v>
                </c:pt>
                <c:pt idx="86">
                  <c:v>7.6625767950128515E-3</c:v>
                </c:pt>
                <c:pt idx="87">
                  <c:v>6.8689790089979472E-3</c:v>
                </c:pt>
                <c:pt idx="88">
                  <c:v>6.1602011407712711E-3</c:v>
                </c:pt>
                <c:pt idx="89">
                  <c:v>5.5267703785109252E-3</c:v>
                </c:pt>
                <c:pt idx="90">
                  <c:v>4.699907344721377E-3</c:v>
                </c:pt>
                <c:pt idx="91">
                  <c:v>3.9998408446990635E-3</c:v>
                </c:pt>
                <c:pt idx="92">
                  <c:v>3.4064606513853476E-3</c:v>
                </c:pt>
                <c:pt idx="93">
                  <c:v>2.9029943409005863E-3</c:v>
                </c:pt>
                <c:pt idx="94">
                  <c:v>2.4754192913375131E-3</c:v>
                </c:pt>
                <c:pt idx="95">
                  <c:v>2.1119862873787217E-3</c:v>
                </c:pt>
                <c:pt idx="96">
                  <c:v>1.8028316094490684E-3</c:v>
                </c:pt>
                <c:pt idx="97">
                  <c:v>1.5396597540324557E-3</c:v>
                </c:pt>
                <c:pt idx="98">
                  <c:v>1.3154828792006799E-3</c:v>
                </c:pt>
                <c:pt idx="99">
                  <c:v>1.1244060583812019E-3</c:v>
                </c:pt>
                <c:pt idx="100">
                  <c:v>8.6632710992420815E-4</c:v>
                </c:pt>
                <c:pt idx="101">
                  <c:v>6.6811434160307019E-4</c:v>
                </c:pt>
                <c:pt idx="102">
                  <c:v>5.1568778948736754E-4</c:v>
                </c:pt>
                <c:pt idx="103">
                  <c:v>3.9833887721324858E-4</c:v>
                </c:pt>
                <c:pt idx="104">
                  <c:v>3.0790424090209906E-4</c:v>
                </c:pt>
                <c:pt idx="105">
                  <c:v>2.3814807927122848E-4</c:v>
                </c:pt>
                <c:pt idx="106">
                  <c:v>1.8429842035502515E-4</c:v>
                </c:pt>
                <c:pt idx="107">
                  <c:v>1.4269765079445509E-4</c:v>
                </c:pt>
                <c:pt idx="108">
                  <c:v>1.1053829410905764E-4</c:v>
                </c:pt>
                <c:pt idx="109">
                  <c:v>8.5662669274890805E-5</c:v>
                </c:pt>
                <c:pt idx="110">
                  <c:v>6.6410600558619107E-5</c:v>
                </c:pt>
                <c:pt idx="111">
                  <c:v>5.1503393731908843E-5</c:v>
                </c:pt>
                <c:pt idx="112">
                  <c:v>3.9955265650654177E-5</c:v>
                </c:pt>
                <c:pt idx="113">
                  <c:v>3.1005610717797791E-5</c:v>
                </c:pt>
                <c:pt idx="114">
                  <c:v>2.4067119545562121E-5</c:v>
                </c:pt>
                <c:pt idx="115">
                  <c:v>1.8685982886817452E-5</c:v>
                </c:pt>
                <c:pt idx="116">
                  <c:v>1.4511326332223267E-5</c:v>
                </c:pt>
                <c:pt idx="117">
                  <c:v>1.1271707374314197E-5</c:v>
                </c:pt>
                <c:pt idx="118">
                  <c:v>8.7570240095381212E-6</c:v>
                </c:pt>
                <c:pt idx="119">
                  <c:v>6.8045755998307582E-6</c:v>
                </c:pt>
                <c:pt idx="120">
                  <c:v>5.2883136894980916E-6</c:v>
                </c:pt>
                <c:pt idx="121">
                  <c:v>4.1105462340399322E-6</c:v>
                </c:pt>
                <c:pt idx="122">
                  <c:v>3.1955306776515199E-6</c:v>
                </c:pt>
                <c:pt idx="123">
                  <c:v>2.4845225722251175E-6</c:v>
                </c:pt>
                <c:pt idx="124">
                  <c:v>1.9319467753557501E-6</c:v>
                </c:pt>
                <c:pt idx="125">
                  <c:v>1.502435095376609E-6</c:v>
                </c:pt>
                <c:pt idx="126">
                  <c:v>1.1685331596734804E-6</c:v>
                </c:pt>
                <c:pt idx="127">
                  <c:v>9.0892450620345546E-7</c:v>
                </c:pt>
                <c:pt idx="128">
                  <c:v>7.0705465609606457E-7</c:v>
                </c:pt>
                <c:pt idx="129">
                  <c:v>5.5006466739896181E-7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23-0941-BAD8-37CB85202F19}"/>
            </c:ext>
          </c:extLst>
        </c:ser>
        <c:ser>
          <c:idx val="3"/>
          <c:order val="3"/>
          <c:tx>
            <c:v>16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chisq'!$E$4:$E$133</c:f>
              <c:numCache>
                <c:formatCode>General</c:formatCode>
                <c:ptCount val="130"/>
                <c:pt idx="0">
                  <c:v>22.191494471479096</c:v>
                </c:pt>
                <c:pt idx="1">
                  <c:v>15.689386294986571</c:v>
                </c:pt>
                <c:pt idx="2">
                  <c:v>11.09072061270181</c:v>
                </c:pt>
                <c:pt idx="3">
                  <c:v>7.8375871104865222</c:v>
                </c:pt>
                <c:pt idx="4">
                  <c:v>5.5353184319687001</c:v>
                </c:pt>
                <c:pt idx="5">
                  <c:v>3.904613611325686</c:v>
                </c:pt>
                <c:pt idx="6">
                  <c:v>2.7476661533428217</c:v>
                </c:pt>
                <c:pt idx="7">
                  <c:v>2.2326426889682405</c:v>
                </c:pt>
                <c:pt idx="8">
                  <c:v>1.9242023375936199</c:v>
                </c:pt>
                <c:pt idx="9">
                  <c:v>1.7127603682643302</c:v>
                </c:pt>
                <c:pt idx="10">
                  <c:v>1.5559901662999835</c:v>
                </c:pt>
                <c:pt idx="11">
                  <c:v>1.4336208576293534</c:v>
                </c:pt>
                <c:pt idx="12">
                  <c:v>1.3345633286833514</c:v>
                </c:pt>
                <c:pt idx="13">
                  <c:v>1.2521713635502252</c:v>
                </c:pt>
                <c:pt idx="14">
                  <c:v>1.1821861194703478</c:v>
                </c:pt>
                <c:pt idx="15">
                  <c:v>1.0688010600342892</c:v>
                </c:pt>
                <c:pt idx="16">
                  <c:v>0.97999778016007166</c:v>
                </c:pt>
                <c:pt idx="17">
                  <c:v>0.90788469984222753</c:v>
                </c:pt>
                <c:pt idx="18">
                  <c:v>0.84772693545813693</c:v>
                </c:pt>
                <c:pt idx="19">
                  <c:v>0.7964871097992634</c:v>
                </c:pt>
                <c:pt idx="20">
                  <c:v>0.75211437840073792</c:v>
                </c:pt>
                <c:pt idx="21">
                  <c:v>0.71316670740443755</c:v>
                </c:pt>
                <c:pt idx="22">
                  <c:v>0.67859620360730322</c:v>
                </c:pt>
                <c:pt idx="23">
                  <c:v>0.64762032417279269</c:v>
                </c:pt>
                <c:pt idx="24">
                  <c:v>0.61964109331377104</c:v>
                </c:pt>
                <c:pt idx="25">
                  <c:v>0.58229872472834077</c:v>
                </c:pt>
                <c:pt idx="26">
                  <c:v>0.54948198207662047</c:v>
                </c:pt>
                <c:pt idx="27">
                  <c:v>0.52032444332743477</c:v>
                </c:pt>
                <c:pt idx="28">
                  <c:v>0.49417826402220311</c:v>
                </c:pt>
                <c:pt idx="29">
                  <c:v>0.47054775772058988</c:v>
                </c:pt>
                <c:pt idx="30">
                  <c:v>0.44904612654951376</c:v>
                </c:pt>
                <c:pt idx="31">
                  <c:v>0.42936636551312629</c:v>
                </c:pt>
                <c:pt idx="32">
                  <c:v>0.41126115643313726</c:v>
                </c:pt>
                <c:pt idx="33">
                  <c:v>0.394528640016585</c:v>
                </c:pt>
                <c:pt idx="34">
                  <c:v>0.37900213518766873</c:v>
                </c:pt>
                <c:pt idx="35">
                  <c:v>0.35993902872130423</c:v>
                </c:pt>
                <c:pt idx="36">
                  <c:v>0.3425042681822934</c:v>
                </c:pt>
                <c:pt idx="37">
                  <c:v>0.32647925011647361</c:v>
                </c:pt>
                <c:pt idx="38">
                  <c:v>0.31168528256539135</c:v>
                </c:pt>
                <c:pt idx="39">
                  <c:v>0.29797458896761519</c:v>
                </c:pt>
                <c:pt idx="40">
                  <c:v>0.28522368205730692</c:v>
                </c:pt>
                <c:pt idx="41">
                  <c:v>0.27332840217037918</c:v>
                </c:pt>
                <c:pt idx="42">
                  <c:v>0.26220014640531608</c:v>
                </c:pt>
                <c:pt idx="43">
                  <c:v>0.25176296421355177</c:v>
                </c:pt>
                <c:pt idx="44">
                  <c:v>0.24195129300285406</c:v>
                </c:pt>
                <c:pt idx="45">
                  <c:v>0.21980231434311787</c:v>
                </c:pt>
                <c:pt idx="46">
                  <c:v>0.20051082898594239</c:v>
                </c:pt>
                <c:pt idx="47">
                  <c:v>0.18355060803149467</c:v>
                </c:pt>
                <c:pt idx="48">
                  <c:v>0.16852398881716238</c:v>
                </c:pt>
                <c:pt idx="49">
                  <c:v>0.15512348695833447</c:v>
                </c:pt>
                <c:pt idx="50">
                  <c:v>0.14310665583995008</c:v>
                </c:pt>
                <c:pt idx="51">
                  <c:v>0.13227908932750096</c:v>
                </c:pt>
                <c:pt idx="52">
                  <c:v>0.12248261032210198</c:v>
                </c:pt>
                <c:pt idx="53">
                  <c:v>0.11358686434262495</c:v>
                </c:pt>
                <c:pt idx="54">
                  <c:v>0.10548320936907679</c:v>
                </c:pt>
                <c:pt idx="55">
                  <c:v>9.8080191118951832E-2</c:v>
                </c:pt>
                <c:pt idx="56">
                  <c:v>9.1300136115232189E-2</c:v>
                </c:pt>
                <c:pt idx="57">
                  <c:v>8.5076547733242774E-2</c:v>
                </c:pt>
                <c:pt idx="58">
                  <c:v>7.9352088881479266E-2</c:v>
                </c:pt>
                <c:pt idx="59">
                  <c:v>7.4076999850468575E-2</c:v>
                </c:pt>
                <c:pt idx="60">
                  <c:v>6.9207843484017761E-2</c:v>
                </c:pt>
                <c:pt idx="61">
                  <c:v>6.4706499697494799E-2</c:v>
                </c:pt>
                <c:pt idx="62">
                  <c:v>6.0539352167376485E-2</c:v>
                </c:pt>
                <c:pt idx="63">
                  <c:v>5.6676624723291921E-2</c:v>
                </c:pt>
                <c:pt idx="64">
                  <c:v>5.3091835520347394E-2</c:v>
                </c:pt>
                <c:pt idx="65">
                  <c:v>4.9761344731514702E-2</c:v>
                </c:pt>
                <c:pt idx="66">
                  <c:v>4.6663977133639331E-2</c:v>
                </c:pt>
                <c:pt idx="67">
                  <c:v>4.3780705149607121E-2</c:v>
                </c:pt>
                <c:pt idx="68">
                  <c:v>4.1094381056489895E-2</c:v>
                </c:pt>
                <c:pt idx="69">
                  <c:v>3.8589509457195616E-2</c:v>
                </c:pt>
                <c:pt idx="70">
                  <c:v>3.6252052941132026E-2</c:v>
                </c:pt>
                <c:pt idx="71">
                  <c:v>3.4069265270843252E-2</c:v>
                </c:pt>
                <c:pt idx="72">
                  <c:v>3.202954753017502E-2</c:v>
                </c:pt>
                <c:pt idx="73">
                  <c:v>3.0122323531088319E-2</c:v>
                </c:pt>
                <c:pt idx="74">
                  <c:v>2.8337931456738984E-2</c:v>
                </c:pt>
                <c:pt idx="75">
                  <c:v>2.5103011766085186E-2</c:v>
                </c:pt>
                <c:pt idx="76">
                  <c:v>2.2262465828835308E-2</c:v>
                </c:pt>
                <c:pt idx="77">
                  <c:v>1.9763625429897947E-2</c:v>
                </c:pt>
                <c:pt idx="78">
                  <c:v>1.75617437385025E-2</c:v>
                </c:pt>
                <c:pt idx="79">
                  <c:v>1.5618624208470207E-2</c:v>
                </c:pt>
                <c:pt idx="80">
                  <c:v>1.3901524531155975E-2</c:v>
                </c:pt>
                <c:pt idx="81">
                  <c:v>1.2382272257750047E-2</c:v>
                </c:pt>
                <c:pt idx="82">
                  <c:v>1.1036545184948636E-2</c:v>
                </c:pt>
                <c:pt idx="83">
                  <c:v>9.8432813355236615E-3</c:v>
                </c:pt>
                <c:pt idx="84">
                  <c:v>8.7841918471952794E-3</c:v>
                </c:pt>
                <c:pt idx="85">
                  <c:v>7.843356294122807E-3</c:v>
                </c:pt>
                <c:pt idx="86">
                  <c:v>7.0068845693884094E-3</c:v>
                </c:pt>
                <c:pt idx="87">
                  <c:v>6.2626329088162347E-3</c:v>
                </c:pt>
                <c:pt idx="88">
                  <c:v>5.5999642521724607E-3</c:v>
                </c:pt>
                <c:pt idx="89">
                  <c:v>5.0095451394690576E-3</c:v>
                </c:pt>
                <c:pt idx="90">
                  <c:v>4.241713417259786E-3</c:v>
                </c:pt>
                <c:pt idx="91">
                  <c:v>3.594547627161672E-3</c:v>
                </c:pt>
                <c:pt idx="92">
                  <c:v>3.048446881979406E-3</c:v>
                </c:pt>
                <c:pt idx="93">
                  <c:v>2.5871359554348276E-3</c:v>
                </c:pt>
                <c:pt idx="94">
                  <c:v>2.1970684316075057E-3</c:v>
                </c:pt>
                <c:pt idx="95">
                  <c:v>1.8669447093504518E-3</c:v>
                </c:pt>
                <c:pt idx="96">
                  <c:v>1.5873208697618085E-3</c:v>
                </c:pt>
                <c:pt idx="97">
                  <c:v>1.350289898916415E-3</c:v>
                </c:pt>
                <c:pt idx="98">
                  <c:v>1.1492208678765179E-3</c:v>
                </c:pt>
                <c:pt idx="99">
                  <c:v>9.7854478353577188E-4</c:v>
                </c:pt>
                <c:pt idx="100">
                  <c:v>7.4924275737351244E-4</c:v>
                </c:pt>
                <c:pt idx="101">
                  <c:v>5.742985694364432E-4</c:v>
                </c:pt>
                <c:pt idx="102">
                  <c:v>4.4063851416498384E-4</c:v>
                </c:pt>
                <c:pt idx="103">
                  <c:v>3.383907787616655E-4</c:v>
                </c:pt>
                <c:pt idx="104">
                  <c:v>2.6008327568710063E-4</c:v>
                </c:pt>
                <c:pt idx="105">
                  <c:v>2.00048187064476E-4</c:v>
                </c:pt>
                <c:pt idx="106">
                  <c:v>1.539780807819125E-4</c:v>
                </c:pt>
                <c:pt idx="107">
                  <c:v>1.1859378817234599E-4</c:v>
                </c:pt>
                <c:pt idx="108">
                  <c:v>9.1395091467715768E-5</c:v>
                </c:pt>
                <c:pt idx="109">
                  <c:v>7.0473031938218794E-5</c:v>
                </c:pt>
                <c:pt idx="110">
                  <c:v>5.4368244534650096E-5</c:v>
                </c:pt>
                <c:pt idx="111">
                  <c:v>4.1963786182806923E-5</c:v>
                </c:pt>
                <c:pt idx="112">
                  <c:v>3.2403891551768543E-5</c:v>
                </c:pt>
                <c:pt idx="113">
                  <c:v>2.5032269224186808E-5</c:v>
                </c:pt>
                <c:pt idx="114">
                  <c:v>1.9345159694709576E-5</c:v>
                </c:pt>
                <c:pt idx="115">
                  <c:v>1.4955569124735029E-5</c:v>
                </c:pt>
                <c:pt idx="116">
                  <c:v>1.1565980324210505E-5</c:v>
                </c:pt>
                <c:pt idx="117">
                  <c:v>8.9475053073867935E-6</c:v>
                </c:pt>
                <c:pt idx="118">
                  <c:v>6.9239404002528621E-6</c:v>
                </c:pt>
                <c:pt idx="119">
                  <c:v>5.3595580048489108E-6</c:v>
                </c:pt>
                <c:pt idx="120">
                  <c:v>4.1497501760513304E-6</c:v>
                </c:pt>
                <c:pt idx="121">
                  <c:v>3.2138513491567861E-6</c:v>
                </c:pt>
                <c:pt idx="122">
                  <c:v>2.4896280815503147E-6</c:v>
                </c:pt>
                <c:pt idx="123">
                  <c:v>1.9290453464295711E-6</c:v>
                </c:pt>
                <c:pt idx="124">
                  <c:v>1.495011303534587E-6</c:v>
                </c:pt>
                <c:pt idx="125">
                  <c:v>1.1588727321007762E-6</c:v>
                </c:pt>
                <c:pt idx="126">
                  <c:v>8.9848682187676921E-7</c:v>
                </c:pt>
                <c:pt idx="127">
                  <c:v>6.9673582649664006E-7</c:v>
                </c:pt>
                <c:pt idx="128">
                  <c:v>5.40382243248736E-7</c:v>
                </c:pt>
                <c:pt idx="129">
                  <c:v>4.1918600266182119E-7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23-0941-BAD8-37CB85202F19}"/>
            </c:ext>
          </c:extLst>
        </c:ser>
        <c:ser>
          <c:idx val="4"/>
          <c:order val="4"/>
          <c:tx>
            <c:v>32</c:v>
          </c:tx>
          <c:spPr>
            <a:ln w="19050" cap="rnd">
              <a:solidFill>
                <a:srgbClr val="AD30DB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chisq'!$F$4:$F$133</c:f>
              <c:numCache>
                <c:formatCode>General</c:formatCode>
                <c:ptCount val="130"/>
                <c:pt idx="0">
                  <c:v>22.38290867656907</c:v>
                </c:pt>
                <c:pt idx="1">
                  <c:v>15.824673596215927</c:v>
                </c:pt>
                <c:pt idx="2">
                  <c:v>11.186294146488796</c:v>
                </c:pt>
                <c:pt idx="3">
                  <c:v>7.9050419883528837</c:v>
                </c:pt>
                <c:pt idx="4">
                  <c:v>5.5828385785012129</c:v>
                </c:pt>
                <c:pt idx="5">
                  <c:v>3.9379649650634332</c:v>
                </c:pt>
                <c:pt idx="6">
                  <c:v>2.7708971037137533</c:v>
                </c:pt>
                <c:pt idx="7">
                  <c:v>2.2513256313002485</c:v>
                </c:pt>
                <c:pt idx="8">
                  <c:v>1.940137420646239</c:v>
                </c:pt>
                <c:pt idx="9">
                  <c:v>1.7267959787109513</c:v>
                </c:pt>
                <c:pt idx="10">
                  <c:v>1.5686062698096865</c:v>
                </c:pt>
                <c:pt idx="11">
                  <c:v>1.4451205965864604</c:v>
                </c:pt>
                <c:pt idx="12">
                  <c:v>1.345152907220807</c:v>
                </c:pt>
                <c:pt idx="13">
                  <c:v>1.2619987614967778</c:v>
                </c:pt>
                <c:pt idx="14">
                  <c:v>1.1913619266423401</c:v>
                </c:pt>
                <c:pt idx="15">
                  <c:v>1.0769118481901088</c:v>
                </c:pt>
                <c:pt idx="16">
                  <c:v>0.9872651661654156</c:v>
                </c:pt>
                <c:pt idx="17">
                  <c:v>0.91446036477066561</c:v>
                </c:pt>
                <c:pt idx="18">
                  <c:v>0.85372040971810437</c:v>
                </c:pt>
                <c:pt idx="19">
                  <c:v>0.80198076102430016</c:v>
                </c:pt>
                <c:pt idx="20">
                  <c:v>0.75717214904131014</c:v>
                </c:pt>
                <c:pt idx="21">
                  <c:v>0.71783952374399529</c:v>
                </c:pt>
                <c:pt idx="22">
                  <c:v>0.68292548853227797</c:v>
                </c:pt>
                <c:pt idx="23">
                  <c:v>0.65164036957606719</c:v>
                </c:pt>
                <c:pt idx="24">
                  <c:v>0.62338071549252771</c:v>
                </c:pt>
                <c:pt idx="25">
                  <c:v>0.58566260729897857</c:v>
                </c:pt>
                <c:pt idx="26">
                  <c:v>0.55251449400574604</c:v>
                </c:pt>
                <c:pt idx="27">
                  <c:v>0.52306187265199167</c:v>
                </c:pt>
                <c:pt idx="28">
                  <c:v>0.49665080972375214</c:v>
                </c:pt>
                <c:pt idx="29">
                  <c:v>0.47278092331361904</c:v>
                </c:pt>
                <c:pt idx="30">
                  <c:v>0.45106172246029597</c:v>
                </c:pt>
                <c:pt idx="31">
                  <c:v>0.43118324741121555</c:v>
                </c:pt>
                <c:pt idx="32">
                  <c:v>0.41289578040884117</c:v>
                </c:pt>
                <c:pt idx="33">
                  <c:v>0.3959954876577817</c:v>
                </c:pt>
                <c:pt idx="34">
                  <c:v>0.38031404428966159</c:v>
                </c:pt>
                <c:pt idx="35">
                  <c:v>0.36106196383259481</c:v>
                </c:pt>
                <c:pt idx="36">
                  <c:v>0.34345589812227301</c:v>
                </c:pt>
                <c:pt idx="37">
                  <c:v>0.32727502530816821</c:v>
                </c:pt>
                <c:pt idx="38">
                  <c:v>0.31233881997336799</c:v>
                </c:pt>
                <c:pt idx="39">
                  <c:v>0.298497972567562</c:v>
                </c:pt>
                <c:pt idx="40">
                  <c:v>0.28562770075137101</c:v>
                </c:pt>
                <c:pt idx="41">
                  <c:v>0.27362274060297659</c:v>
                </c:pt>
                <c:pt idx="42">
                  <c:v>0.26239353978392643</c:v>
                </c:pt>
                <c:pt idx="43">
                  <c:v>0.25186332524837107</c:v>
                </c:pt>
                <c:pt idx="44">
                  <c:v>0.24196581698470807</c:v>
                </c:pt>
                <c:pt idx="45">
                  <c:v>0.21962977179845486</c:v>
                </c:pt>
                <c:pt idx="46">
                  <c:v>0.20018442174781442</c:v>
                </c:pt>
                <c:pt idx="47">
                  <c:v>0.18309748732625128</c:v>
                </c:pt>
                <c:pt idx="48">
                  <c:v>0.16796663207436602</c:v>
                </c:pt>
                <c:pt idx="49">
                  <c:v>0.15448068468710999</c:v>
                </c:pt>
                <c:pt idx="50">
                  <c:v>0.1423942389304336</c:v>
                </c:pt>
                <c:pt idx="51">
                  <c:v>0.13151047789412523</c:v>
                </c:pt>
                <c:pt idx="52">
                  <c:v>0.12166923639676458</c:v>
                </c:pt>
                <c:pt idx="53">
                  <c:v>0.1127385032063755</c:v>
                </c:pt>
                <c:pt idx="54">
                  <c:v>0.10460824329305572</c:v>
                </c:pt>
                <c:pt idx="55">
                  <c:v>9.7185822149135709E-2</c:v>
                </c:pt>
                <c:pt idx="56">
                  <c:v>9.0392559791562563E-2</c:v>
                </c:pt>
                <c:pt idx="57">
                  <c:v>8.4161096405936692E-2</c:v>
                </c:pt>
                <c:pt idx="58">
                  <c:v>7.8433351044908103E-2</c:v>
                </c:pt>
                <c:pt idx="59">
                  <c:v>7.3158920327539956E-2</c:v>
                </c:pt>
                <c:pt idx="60">
                  <c:v>6.829380815083376E-2</c:v>
                </c:pt>
                <c:pt idx="61">
                  <c:v>6.379940760190829E-2</c:v>
                </c:pt>
                <c:pt idx="62">
                  <c:v>5.964167727467258E-2</c:v>
                </c:pt>
                <c:pt idx="63">
                  <c:v>5.5790469055822953E-2</c:v>
                </c:pt>
                <c:pt idx="64">
                  <c:v>5.2218975103042166E-2</c:v>
                </c:pt>
                <c:pt idx="65">
                  <c:v>4.8903269482061508E-2</c:v>
                </c:pt>
                <c:pt idx="66">
                  <c:v>4.5821925623757954E-2</c:v>
                </c:pt>
                <c:pt idx="67">
                  <c:v>4.2955694997058064E-2</c:v>
                </c:pt>
                <c:pt idx="68">
                  <c:v>4.0287235575327936E-2</c:v>
                </c:pt>
                <c:pt idx="69">
                  <c:v>3.7800881088182733E-2</c:v>
                </c:pt>
                <c:pt idx="70">
                  <c:v>3.548244389917074E-2</c:v>
                </c:pt>
                <c:pt idx="71">
                  <c:v>3.3319045777271815E-2</c:v>
                </c:pt>
                <c:pt idx="72">
                  <c:v>3.1298971941365009E-2</c:v>
                </c:pt>
                <c:pt idx="73">
                  <c:v>2.9411544628389193E-2</c:v>
                </c:pt>
                <c:pt idx="74">
                  <c:v>2.7647013124415004E-2</c:v>
                </c:pt>
                <c:pt idx="75">
                  <c:v>2.4451705692564933E-2</c:v>
                </c:pt>
                <c:pt idx="76">
                  <c:v>2.1650219561014782E-2</c:v>
                </c:pt>
                <c:pt idx="77">
                  <c:v>1.9189506814821278E-2</c:v>
                </c:pt>
                <c:pt idx="78">
                  <c:v>1.7024542255189672E-2</c:v>
                </c:pt>
                <c:pt idx="79">
                  <c:v>1.5116931367099674E-2</c:v>
                </c:pt>
                <c:pt idx="80">
                  <c:v>1.343379759447425E-2</c:v>
                </c:pt>
                <c:pt idx="81">
                  <c:v>1.1946884613814808E-2</c:v>
                </c:pt>
                <c:pt idx="82">
                  <c:v>1.0631825997913088E-2</c:v>
                </c:pt>
                <c:pt idx="83">
                  <c:v>9.4675465620041883E-3</c:v>
                </c:pt>
                <c:pt idx="84">
                  <c:v>8.4357682875805459E-3</c:v>
                </c:pt>
                <c:pt idx="85">
                  <c:v>7.5206000208310588E-3</c:v>
                </c:pt>
                <c:pt idx="86">
                  <c:v>6.7081948157228502E-3</c:v>
                </c:pt>
                <c:pt idx="87">
                  <c:v>5.9864622966808029E-3</c:v>
                </c:pt>
                <c:pt idx="88">
                  <c:v>5.344826072581129E-3</c:v>
                </c:pt>
                <c:pt idx="89">
                  <c:v>4.7740182675588749E-3</c:v>
                </c:pt>
                <c:pt idx="90">
                  <c:v>4.0330894290705691E-3</c:v>
                </c:pt>
                <c:pt idx="91">
                  <c:v>3.4100204357500837E-3</c:v>
                </c:pt>
                <c:pt idx="92">
                  <c:v>2.8854465788777845E-3</c:v>
                </c:pt>
                <c:pt idx="93">
                  <c:v>2.4433223883402857E-3</c:v>
                </c:pt>
                <c:pt idx="94">
                  <c:v>2.0703208975607558E-3</c:v>
                </c:pt>
                <c:pt idx="95">
                  <c:v>1.7553492269764296E-3</c:v>
                </c:pt>
                <c:pt idx="96">
                  <c:v>1.4891560974137458E-3</c:v>
                </c:pt>
                <c:pt idx="97">
                  <c:v>1.2640124681571492E-3</c:v>
                </c:pt>
                <c:pt idx="98">
                  <c:v>1.0734506787822662E-3</c:v>
                </c:pt>
                <c:pt idx="99">
                  <c:v>9.1205064143264883E-4</c:v>
                </c:pt>
                <c:pt idx="100">
                  <c:v>6.9583383478298295E-4</c:v>
                </c:pt>
                <c:pt idx="101">
                  <c:v>5.314720225690449E-4</c:v>
                </c:pt>
                <c:pt idx="102">
                  <c:v>4.0634948177652234E-4</c:v>
                </c:pt>
                <c:pt idx="103">
                  <c:v>3.1097481085906348E-4</c:v>
                </c:pt>
                <c:pt idx="104">
                  <c:v>2.3818991059669761E-4</c:v>
                </c:pt>
                <c:pt idx="105">
                  <c:v>1.8258477255344427E-4</c:v>
                </c:pt>
                <c:pt idx="106">
                  <c:v>1.4006271594212163E-4</c:v>
                </c:pt>
                <c:pt idx="107">
                  <c:v>1.0751620913532714E-4</c:v>
                </c:pt>
                <c:pt idx="108">
                  <c:v>8.2584364995629607E-5</c:v>
                </c:pt>
                <c:pt idx="109">
                  <c:v>6.3471011957929726E-5</c:v>
                </c:pt>
                <c:pt idx="110">
                  <c:v>4.8807860126904795E-5</c:v>
                </c:pt>
                <c:pt idx="111">
                  <c:v>3.7551348740625347E-5</c:v>
                </c:pt>
                <c:pt idx="112">
                  <c:v>2.890472415767892E-5</c:v>
                </c:pt>
                <c:pt idx="113">
                  <c:v>2.2259067617478512E-5</c:v>
                </c:pt>
                <c:pt idx="114">
                  <c:v>1.7148589156837905E-5</c:v>
                </c:pt>
                <c:pt idx="115">
                  <c:v>1.3216684554001467E-5</c:v>
                </c:pt>
                <c:pt idx="116">
                  <c:v>1.0190128041915077E-5</c:v>
                </c:pt>
                <c:pt idx="117">
                  <c:v>7.859425615772444E-6</c:v>
                </c:pt>
                <c:pt idx="118">
                  <c:v>6.0638407275166997E-6</c:v>
                </c:pt>
                <c:pt idx="119">
                  <c:v>4.6799688295024129E-6</c:v>
                </c:pt>
                <c:pt idx="120">
                  <c:v>3.6130109994631912E-6</c:v>
                </c:pt>
                <c:pt idx="121">
                  <c:v>2.7901028743527628E-6</c:v>
                </c:pt>
                <c:pt idx="122">
                  <c:v>2.1552104399614243E-6</c:v>
                </c:pt>
                <c:pt idx="123">
                  <c:v>1.665221553612496E-6</c:v>
                </c:pt>
                <c:pt idx="124">
                  <c:v>1.2869508628548337E-6</c:v>
                </c:pt>
                <c:pt idx="125">
                  <c:v>9.9484307442094188E-7</c:v>
                </c:pt>
                <c:pt idx="126">
                  <c:v>7.6921060231757881E-7</c:v>
                </c:pt>
                <c:pt idx="127">
                  <c:v>5.9488044162721615E-7</c:v>
                </c:pt>
                <c:pt idx="128">
                  <c:v>4.6015465317464601E-7</c:v>
                </c:pt>
                <c:pt idx="129">
                  <c:v>3.5601134738532623E-7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B23-0941-BAD8-37CB85202F19}"/>
            </c:ext>
          </c:extLst>
        </c:ser>
        <c:ser>
          <c:idx val="5"/>
          <c:order val="5"/>
          <c:tx>
            <c:v>Limit?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chisq'!$A$4:$A$133</c:f>
              <c:numCache>
                <c:formatCode>General</c:formatCode>
                <c:ptCount val="130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6.0000000000000005E-2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9.9999999999999992E-2</c:v>
                </c:pt>
                <c:pt idx="15">
                  <c:v>0.12</c:v>
                </c:pt>
                <c:pt idx="16">
                  <c:v>0.13999999999999999</c:v>
                </c:pt>
                <c:pt idx="17">
                  <c:v>0.15999999999999998</c:v>
                </c:pt>
                <c:pt idx="18">
                  <c:v>0.17999999999999997</c:v>
                </c:pt>
                <c:pt idx="19">
                  <c:v>0.19999999999999996</c:v>
                </c:pt>
                <c:pt idx="20">
                  <c:v>0.21999999999999995</c:v>
                </c:pt>
                <c:pt idx="21">
                  <c:v>0.23999999999999994</c:v>
                </c:pt>
                <c:pt idx="22">
                  <c:v>0.25999999999999995</c:v>
                </c:pt>
                <c:pt idx="23">
                  <c:v>0.27999999999999997</c:v>
                </c:pt>
                <c:pt idx="24">
                  <c:v>0.3</c:v>
                </c:pt>
                <c:pt idx="25">
                  <c:v>0.32999999999999996</c:v>
                </c:pt>
                <c:pt idx="26">
                  <c:v>0.36</c:v>
                </c:pt>
                <c:pt idx="27">
                  <c:v>0.39</c:v>
                </c:pt>
                <c:pt idx="28">
                  <c:v>0.42000000000000004</c:v>
                </c:pt>
                <c:pt idx="29">
                  <c:v>0.45000000000000007</c:v>
                </c:pt>
                <c:pt idx="30">
                  <c:v>0.48000000000000009</c:v>
                </c:pt>
                <c:pt idx="31">
                  <c:v>0.51000000000000012</c:v>
                </c:pt>
                <c:pt idx="32">
                  <c:v>0.54000000000000015</c:v>
                </c:pt>
                <c:pt idx="33">
                  <c:v>0.57000000000000017</c:v>
                </c:pt>
                <c:pt idx="34">
                  <c:v>0.6000000000000002</c:v>
                </c:pt>
                <c:pt idx="35">
                  <c:v>0.64000000000000024</c:v>
                </c:pt>
                <c:pt idx="36">
                  <c:v>0.68000000000000027</c:v>
                </c:pt>
                <c:pt idx="37">
                  <c:v>0.72000000000000031</c:v>
                </c:pt>
                <c:pt idx="38">
                  <c:v>0.76000000000000034</c:v>
                </c:pt>
                <c:pt idx="39">
                  <c:v>0.80000000000000038</c:v>
                </c:pt>
                <c:pt idx="40">
                  <c:v>0.84000000000000041</c:v>
                </c:pt>
                <c:pt idx="41">
                  <c:v>0.88000000000000045</c:v>
                </c:pt>
                <c:pt idx="42">
                  <c:v>0.92000000000000048</c:v>
                </c:pt>
                <c:pt idx="43">
                  <c:v>0.96000000000000052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4.2000000000000028</c:v>
                </c:pt>
                <c:pt idx="76">
                  <c:v>4.400000000000003</c:v>
                </c:pt>
                <c:pt idx="77">
                  <c:v>4.6000000000000032</c:v>
                </c:pt>
                <c:pt idx="78">
                  <c:v>4.8000000000000034</c:v>
                </c:pt>
                <c:pt idx="79">
                  <c:v>5.0000000000000036</c:v>
                </c:pt>
                <c:pt idx="80">
                  <c:v>5.2000000000000037</c:v>
                </c:pt>
                <c:pt idx="81">
                  <c:v>5.4000000000000039</c:v>
                </c:pt>
                <c:pt idx="82">
                  <c:v>5.6000000000000041</c:v>
                </c:pt>
                <c:pt idx="83">
                  <c:v>5.8000000000000043</c:v>
                </c:pt>
                <c:pt idx="84">
                  <c:v>6.0000000000000044</c:v>
                </c:pt>
                <c:pt idx="85">
                  <c:v>6.2000000000000046</c:v>
                </c:pt>
                <c:pt idx="86">
                  <c:v>6.4000000000000048</c:v>
                </c:pt>
                <c:pt idx="87">
                  <c:v>6.600000000000005</c:v>
                </c:pt>
                <c:pt idx="88">
                  <c:v>6.8000000000000052</c:v>
                </c:pt>
                <c:pt idx="89">
                  <c:v>7.0000000000000053</c:v>
                </c:pt>
                <c:pt idx="90">
                  <c:v>7.3000000000000052</c:v>
                </c:pt>
                <c:pt idx="91">
                  <c:v>7.600000000000005</c:v>
                </c:pt>
                <c:pt idx="92">
                  <c:v>7.9000000000000048</c:v>
                </c:pt>
                <c:pt idx="93">
                  <c:v>8.2000000000000046</c:v>
                </c:pt>
                <c:pt idx="94">
                  <c:v>8.5000000000000053</c:v>
                </c:pt>
                <c:pt idx="95">
                  <c:v>8.800000000000006</c:v>
                </c:pt>
                <c:pt idx="96">
                  <c:v>9.1000000000000068</c:v>
                </c:pt>
                <c:pt idx="97">
                  <c:v>9.4000000000000075</c:v>
                </c:pt>
                <c:pt idx="98">
                  <c:v>9.7000000000000082</c:v>
                </c:pt>
                <c:pt idx="99">
                  <c:v>10.000000000000009</c:v>
                </c:pt>
                <c:pt idx="100">
                  <c:v>10.500000000000009</c:v>
                </c:pt>
                <c:pt idx="101">
                  <c:v>11.000000000000009</c:v>
                </c:pt>
                <c:pt idx="102">
                  <c:v>11.500000000000009</c:v>
                </c:pt>
                <c:pt idx="103">
                  <c:v>12.000000000000009</c:v>
                </c:pt>
                <c:pt idx="104">
                  <c:v>12.500000000000009</c:v>
                </c:pt>
                <c:pt idx="105">
                  <c:v>13.000000000000009</c:v>
                </c:pt>
                <c:pt idx="106">
                  <c:v>13.500000000000009</c:v>
                </c:pt>
                <c:pt idx="107">
                  <c:v>14.000000000000009</c:v>
                </c:pt>
                <c:pt idx="108">
                  <c:v>14.500000000000009</c:v>
                </c:pt>
                <c:pt idx="109">
                  <c:v>15.000000000000009</c:v>
                </c:pt>
                <c:pt idx="110">
                  <c:v>15.500000000000009</c:v>
                </c:pt>
                <c:pt idx="111">
                  <c:v>16.000000000000007</c:v>
                </c:pt>
                <c:pt idx="112">
                  <c:v>16.500000000000007</c:v>
                </c:pt>
                <c:pt idx="113">
                  <c:v>17.000000000000007</c:v>
                </c:pt>
                <c:pt idx="114">
                  <c:v>17.500000000000007</c:v>
                </c:pt>
                <c:pt idx="115">
                  <c:v>18.000000000000007</c:v>
                </c:pt>
                <c:pt idx="116">
                  <c:v>18.500000000000007</c:v>
                </c:pt>
                <c:pt idx="117">
                  <c:v>19.000000000000007</c:v>
                </c:pt>
                <c:pt idx="118">
                  <c:v>19.500000000000007</c:v>
                </c:pt>
                <c:pt idx="119">
                  <c:v>20.000000000000007</c:v>
                </c:pt>
                <c:pt idx="120">
                  <c:v>20.500000000000007</c:v>
                </c:pt>
                <c:pt idx="121">
                  <c:v>21.000000000000007</c:v>
                </c:pt>
                <c:pt idx="122">
                  <c:v>21.500000000000007</c:v>
                </c:pt>
                <c:pt idx="123">
                  <c:v>22.000000000000007</c:v>
                </c:pt>
                <c:pt idx="124">
                  <c:v>22.500000000000007</c:v>
                </c:pt>
                <c:pt idx="125">
                  <c:v>23.000000000000007</c:v>
                </c:pt>
                <c:pt idx="126">
                  <c:v>23.500000000000007</c:v>
                </c:pt>
                <c:pt idx="127">
                  <c:v>24.000000000000007</c:v>
                </c:pt>
                <c:pt idx="128">
                  <c:v>24.500000000000007</c:v>
                </c:pt>
                <c:pt idx="129">
                  <c:v>25.000000000000007</c:v>
                </c:pt>
              </c:numCache>
            </c:numRef>
          </c:xVal>
          <c:yVal>
            <c:numRef>
              <c:f>'m=1; converge to chisq'!$G$4:$G$133</c:f>
              <c:numCache>
                <c:formatCode>General</c:formatCode>
                <c:ptCount val="130"/>
                <c:pt idx="0">
                  <c:v>22.564057432481935</c:v>
                </c:pt>
                <c:pt idx="1">
                  <c:v>15.952705216655277</c:v>
                </c:pt>
                <c:pt idx="2">
                  <c:v>11.276741504567273</c:v>
                </c:pt>
                <c:pt idx="3">
                  <c:v>7.9688782818952806</c:v>
                </c:pt>
                <c:pt idx="4">
                  <c:v>5.627808712130097</c:v>
                </c:pt>
                <c:pt idx="5">
                  <c:v>3.9695254747701183</c:v>
                </c:pt>
                <c:pt idx="6">
                  <c:v>2.7928790169723428</c:v>
                </c:pt>
                <c:pt idx="7">
                  <c:v>2.2690027447147849</c:v>
                </c:pt>
                <c:pt idx="8">
                  <c:v>1.9552134698772796</c:v>
                </c:pt>
                <c:pt idx="9">
                  <c:v>1.7400739347725858</c:v>
                </c:pt>
                <c:pt idx="10">
                  <c:v>1.580540417855901</c:v>
                </c:pt>
                <c:pt idx="11">
                  <c:v>1.4559978676709566</c:v>
                </c:pt>
                <c:pt idx="12">
                  <c:v>1.3551684838810789</c:v>
                </c:pt>
                <c:pt idx="13">
                  <c:v>1.2712927182017468</c:v>
                </c:pt>
                <c:pt idx="14">
                  <c:v>1.2000389484301357</c:v>
                </c:pt>
                <c:pt idx="15">
                  <c:v>1.084580455109863</c:v>
                </c:pt>
                <c:pt idx="16">
                  <c:v>0.99413516069197205</c:v>
                </c:pt>
                <c:pt idx="17">
                  <c:v>0.92067535075830831</c:v>
                </c:pt>
                <c:pt idx="18">
                  <c:v>0.85938409134913585</c:v>
                </c:pt>
                <c:pt idx="19">
                  <c:v>0.80717112935768098</c:v>
                </c:pt>
                <c:pt idx="20">
                  <c:v>0.76194975263791198</c:v>
                </c:pt>
                <c:pt idx="21">
                  <c:v>0.72225258873006315</c:v>
                </c:pt>
                <c:pt idx="22">
                  <c:v>0.68701324379654782</c:v>
                </c:pt>
                <c:pt idx="23">
                  <c:v>0.65543529254873745</c:v>
                </c:pt>
                <c:pt idx="24">
                  <c:v>0.62691009922752072</c:v>
                </c:pt>
                <c:pt idx="25">
                  <c:v>0.58883620679235549</c:v>
                </c:pt>
                <c:pt idx="26">
                  <c:v>0.5553743381529993</c:v>
                </c:pt>
                <c:pt idx="27">
                  <c:v>0.52564233801578153</c:v>
                </c:pt>
                <c:pt idx="28">
                  <c:v>0.49898050638604768</c:v>
                </c:pt>
                <c:pt idx="29">
                  <c:v>0.47488401434257538</c:v>
                </c:pt>
                <c:pt idx="30">
                  <c:v>0.45295887301607446</c:v>
                </c:pt>
                <c:pt idx="31">
                  <c:v>0.4328923238685522</c:v>
                </c:pt>
                <c:pt idx="32">
                  <c:v>0.41443237607574135</c:v>
                </c:pt>
                <c:pt idx="33">
                  <c:v>0.39737332531557495</c:v>
                </c:pt>
                <c:pt idx="34">
                  <c:v>0.38154528938409282</c:v>
                </c:pt>
                <c:pt idx="35">
                  <c:v>0.3621144409518533</c:v>
                </c:pt>
                <c:pt idx="36">
                  <c:v>0.34434635135310332</c:v>
                </c:pt>
                <c:pt idx="37">
                  <c:v>0.3280180965476196</c:v>
                </c:pt>
                <c:pt idx="38">
                  <c:v>0.31294741355956457</c:v>
                </c:pt>
                <c:pt idx="39">
                  <c:v>0.29898353991820481</c:v>
                </c:pt>
                <c:pt idx="40">
                  <c:v>0.28600046575995924</c:v>
                </c:pt>
                <c:pt idx="41">
                  <c:v>0.27389188042698998</c:v>
                </c:pt>
                <c:pt idx="42">
                  <c:v>0.26256733154035006</c:v>
                </c:pt>
                <c:pt idx="43">
                  <c:v>0.25194926630024078</c:v>
                </c:pt>
                <c:pt idx="44">
                  <c:v>0.24197072451914323</c:v>
                </c:pt>
                <c:pt idx="45">
                  <c:v>0.21945817241334359</c:v>
                </c:pt>
                <c:pt idx="46">
                  <c:v>0.19986776390173316</c:v>
                </c:pt>
                <c:pt idx="47">
                  <c:v>0.18266148179510899</c:v>
                </c:pt>
                <c:pt idx="48">
                  <c:v>0.16743255734508339</c:v>
                </c:pt>
                <c:pt idx="49">
                  <c:v>0.15386632280545515</c:v>
                </c:pt>
                <c:pt idx="50">
                  <c:v>0.14171456530622378</c:v>
                </c:pt>
                <c:pt idx="51">
                  <c:v>0.13077818192388801</c:v>
                </c:pt>
                <c:pt idx="52">
                  <c:v>0.12089512247320477</c:v>
                </c:pt>
                <c:pt idx="53">
                  <c:v>0.11193180508616983</c:v>
                </c:pt>
                <c:pt idx="54">
                  <c:v>0.10377687435514855</c:v>
                </c:pt>
                <c:pt idx="55">
                  <c:v>9.6336577313579419E-2</c:v>
                </c:pt>
                <c:pt idx="56">
                  <c:v>8.9531280373142813E-2</c:v>
                </c:pt>
                <c:pt idx="57">
                  <c:v>8.3292806117575405E-2</c:v>
                </c:pt>
                <c:pt idx="58">
                  <c:v>7.7562369240259457E-2</c:v>
                </c:pt>
                <c:pt idx="59">
                  <c:v>7.2288957067272411E-2</c:v>
                </c:pt>
                <c:pt idx="60">
                  <c:v>6.7428044593231484E-2</c:v>
                </c:pt>
                <c:pt idx="61">
                  <c:v>6.2940564425544424E-2</c:v>
                </c:pt>
                <c:pt idx="62">
                  <c:v>5.8792073252544395E-2</c:v>
                </c:pt>
                <c:pt idx="63">
                  <c:v>5.4952071457960466E-2</c:v>
                </c:pt>
                <c:pt idx="64">
                  <c:v>5.1393443267923021E-2</c:v>
                </c:pt>
                <c:pt idx="65">
                  <c:v>4.8091992638041127E-2</c:v>
                </c:pt>
                <c:pt idx="66">
                  <c:v>4.5026055840192002E-2</c:v>
                </c:pt>
                <c:pt idx="67">
                  <c:v>4.2176175986526079E-2</c:v>
                </c:pt>
                <c:pt idx="68">
                  <c:v>3.9524827942945595E-2</c:v>
                </c:pt>
                <c:pt idx="69">
                  <c:v>3.7056184523748065E-2</c:v>
                </c:pt>
                <c:pt idx="70">
                  <c:v>3.4755916727138278E-2</c:v>
                </c:pt>
                <c:pt idx="71">
                  <c:v>3.2611022214010008E-2</c:v>
                </c:pt>
                <c:pt idx="72">
                  <c:v>3.0609677355586493E-2</c:v>
                </c:pt>
                <c:pt idx="73">
                  <c:v>2.874110905657774E-2</c:v>
                </c:pt>
                <c:pt idx="74">
                  <c:v>2.6995483256593979E-2</c:v>
                </c:pt>
                <c:pt idx="75">
                  <c:v>2.3837845937226963E-2</c:v>
                </c:pt>
                <c:pt idx="76">
                  <c:v>2.107346097903014E-2</c:v>
                </c:pt>
                <c:pt idx="77">
                  <c:v>1.8648926684969154E-2</c:v>
                </c:pt>
                <c:pt idx="78">
                  <c:v>1.6518959582145495E-2</c:v>
                </c:pt>
                <c:pt idx="79">
                  <c:v>1.4644982561926452E-2</c:v>
                </c:pt>
                <c:pt idx="80">
                  <c:v>1.2993996368507971E-2</c:v>
                </c:pt>
                <c:pt idx="81">
                  <c:v>1.1537669246713815E-2</c:v>
                </c:pt>
                <c:pt idx="82">
                  <c:v>1.0251596472870723E-2</c:v>
                </c:pt>
                <c:pt idx="83">
                  <c:v>9.1146935485576126E-3</c:v>
                </c:pt>
                <c:pt idx="84">
                  <c:v>8.1086955549402231E-3</c:v>
                </c:pt>
                <c:pt idx="85">
                  <c:v>7.2177415535362817E-3</c:v>
                </c:pt>
                <c:pt idx="86">
                  <c:v>6.4280276579396917E-3</c:v>
                </c:pt>
                <c:pt idx="87">
                  <c:v>5.7275159563547305E-3</c:v>
                </c:pt>
                <c:pt idx="88">
                  <c:v>5.105689160609524E-3</c:v>
                </c:pt>
                <c:pt idx="89">
                  <c:v>4.5533429216401584E-3</c:v>
                </c:pt>
                <c:pt idx="90">
                  <c:v>3.8377243421523297E-3</c:v>
                </c:pt>
                <c:pt idx="91">
                  <c:v>3.2373096247521353E-3</c:v>
                </c:pt>
                <c:pt idx="92">
                  <c:v>2.7329602599956804E-3</c:v>
                </c:pt>
                <c:pt idx="93">
                  <c:v>2.3088502391223563E-3</c:v>
                </c:pt>
                <c:pt idx="94">
                  <c:v>1.9518617565225391E-3</c:v>
                </c:pt>
                <c:pt idx="95">
                  <c:v>1.6510986008249863E-3</c:v>
                </c:pt>
                <c:pt idx="96">
                  <c:v>1.397492471644373E-3</c:v>
                </c:pt>
                <c:pt idx="97">
                  <c:v>1.1834831366269723E-3</c:v>
                </c:pt>
                <c:pt idx="98">
                  <c:v>1.0027575982212787E-3</c:v>
                </c:pt>
                <c:pt idx="99">
                  <c:v>8.5003666025202989E-4</c:v>
                </c:pt>
                <c:pt idx="100">
                  <c:v>6.4605484281517135E-4</c:v>
                </c:pt>
                <c:pt idx="101">
                  <c:v>4.9157985005761926E-4</c:v>
                </c:pt>
                <c:pt idx="102">
                  <c:v>3.7442761768791296E-4</c:v>
                </c:pt>
                <c:pt idx="103">
                  <c:v>2.8546479167585365E-4</c:v>
                </c:pt>
                <c:pt idx="104">
                  <c:v>2.1782842303526994E-4</c:v>
                </c:pt>
                <c:pt idx="105">
                  <c:v>1.6635055620285822E-4</c:v>
                </c:pt>
                <c:pt idx="106">
                  <c:v>1.2713216085655633E-4</c:v>
                </c:pt>
                <c:pt idx="107">
                  <c:v>9.7226505045913884E-5</c:v>
                </c:pt>
                <c:pt idx="108">
                  <c:v>7.4403106875490404E-5</c:v>
                </c:pt>
                <c:pt idx="109">
                  <c:v>5.697125966142716E-5</c:v>
                </c:pt>
                <c:pt idx="110">
                  <c:v>4.3647762144189302E-5</c:v>
                </c:pt>
                <c:pt idx="111">
                  <c:v>3.3457556441221206E-5</c:v>
                </c:pt>
                <c:pt idx="112">
                  <c:v>2.5658934493672088E-5</c:v>
                </c:pt>
                <c:pt idx="113">
                  <c:v>1.9687134527509541E-5</c:v>
                </c:pt>
                <c:pt idx="114">
                  <c:v>1.5111734848619705E-5</c:v>
                </c:pt>
                <c:pt idx="115">
                  <c:v>1.1604420995562275E-5</c:v>
                </c:pt>
                <c:pt idx="116">
                  <c:v>8.9145668075170456E-6</c:v>
                </c:pt>
                <c:pt idx="117">
                  <c:v>6.850711634843073E-6</c:v>
                </c:pt>
                <c:pt idx="118">
                  <c:v>5.2664936100556117E-6</c:v>
                </c:pt>
                <c:pt idx="119">
                  <c:v>4.0499554780445428E-6</c:v>
                </c:pt>
                <c:pt idx="120">
                  <c:v>3.1154063142276135E-6</c:v>
                </c:pt>
                <c:pt idx="121">
                  <c:v>2.3972225728510308E-6</c:v>
                </c:pt>
                <c:pt idx="122">
                  <c:v>1.8451222900996817E-6</c:v>
                </c:pt>
                <c:pt idx="123">
                  <c:v>1.4205594857744163E-6</c:v>
                </c:pt>
                <c:pt idx="124">
                  <c:v>1.0939711911524808E-6</c:v>
                </c:pt>
                <c:pt idx="125">
                  <c:v>8.4267402248653911E-7</c:v>
                </c:pt>
                <c:pt idx="126">
                  <c:v>6.4925600080124671E-7</c:v>
                </c:pt>
                <c:pt idx="127">
                  <c:v>5.003462649168507E-7</c:v>
                </c:pt>
                <c:pt idx="128">
                  <c:v>3.8567334124176875E-7</c:v>
                </c:pt>
                <c:pt idx="129">
                  <c:v>2.9734390294685838E-7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B23-0941-BAD8-37CB8520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905984"/>
        <c:axId val="460588736"/>
      </c:scatterChart>
      <c:valAx>
        <c:axId val="19409059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88736"/>
        <c:crosses val="autoZero"/>
        <c:crossBetween val="midCat"/>
      </c:valAx>
      <c:valAx>
        <c:axId val="46058873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905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151720224161165"/>
          <c:y val="0.34149812066174662"/>
          <c:w val="0.12225296162304038"/>
          <c:h val="0.31279184614118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74890638670163E-2"/>
          <c:y val="3.9711191335740074E-2"/>
          <c:w val="0.8725277777777779"/>
          <c:h val="0.8765405497597998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chisq'!$B$4:$B$7</c:f>
              <c:numCache>
                <c:formatCode>General</c:formatCode>
                <c:ptCount val="4"/>
                <c:pt idx="0">
                  <c:v>18.004919597216077</c:v>
                </c:pt>
                <c:pt idx="1">
                  <c:v>12.730406062379656</c:v>
                </c:pt>
                <c:pt idx="2">
                  <c:v>9.0003498196648977</c:v>
                </c:pt>
                <c:pt idx="3">
                  <c:v>6.3622192648234792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8-1E42-8A80-D17226844FC2}"/>
            </c:ext>
          </c:extLst>
        </c:ser>
        <c:ser>
          <c:idx val="1"/>
          <c:order val="1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chisq'!$C$4:$C$7</c:f>
              <c:numCache>
                <c:formatCode>General</c:formatCode>
                <c:ptCount val="4"/>
                <c:pt idx="0">
                  <c:v>20.789207590554359</c:v>
                </c:pt>
                <c:pt idx="1">
                  <c:v>14.698275690222413</c:v>
                </c:pt>
                <c:pt idx="2">
                  <c:v>10.390544160877678</c:v>
                </c:pt>
                <c:pt idx="3">
                  <c:v>7.3433984737624591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8-1E42-8A80-D17226844FC2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chisq'!$D$4:$D$7</c:f>
              <c:numCache>
                <c:formatCode>General</c:formatCode>
                <c:ptCount val="4"/>
                <c:pt idx="0">
                  <c:v>21.775245661641037</c:v>
                </c:pt>
                <c:pt idx="1">
                  <c:v>15.395190028258796</c:v>
                </c:pt>
                <c:pt idx="2">
                  <c:v>10.882884823008414</c:v>
                </c:pt>
                <c:pt idx="3">
                  <c:v>7.6908968794912349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8-1E42-8A80-D17226844FC2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chisq'!$E$4:$E$7</c:f>
              <c:numCache>
                <c:formatCode>General</c:formatCode>
                <c:ptCount val="4"/>
                <c:pt idx="0">
                  <c:v>22.191494471479096</c:v>
                </c:pt>
                <c:pt idx="1">
                  <c:v>15.689386294986571</c:v>
                </c:pt>
                <c:pt idx="2">
                  <c:v>11.09072061270181</c:v>
                </c:pt>
                <c:pt idx="3">
                  <c:v>7.8375871104865222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B58-1E42-8A80-D17226844FC2}"/>
            </c:ext>
          </c:extLst>
        </c:ser>
        <c:ser>
          <c:idx val="4"/>
          <c:order val="4"/>
          <c:spPr>
            <a:ln w="19050" cap="rnd">
              <a:solidFill>
                <a:srgbClr val="AD30DB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chisq'!$F$4:$F$7</c:f>
              <c:numCache>
                <c:formatCode>General</c:formatCode>
                <c:ptCount val="4"/>
                <c:pt idx="0">
                  <c:v>22.38290867656907</c:v>
                </c:pt>
                <c:pt idx="1">
                  <c:v>15.824673596215927</c:v>
                </c:pt>
                <c:pt idx="2">
                  <c:v>11.186294146488796</c:v>
                </c:pt>
                <c:pt idx="3">
                  <c:v>7.9050419883528837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B58-1E42-8A80-D17226844FC2}"/>
            </c:ext>
          </c:extLst>
        </c:ser>
        <c:ser>
          <c:idx val="5"/>
          <c:order val="5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'm=1; converge to chisq'!$A$4:$A$7</c:f>
              <c:numCache>
                <c:formatCode>General</c:formatCode>
                <c:ptCount val="4"/>
                <c:pt idx="0">
                  <c:v>3.1250000000000001E-4</c:v>
                </c:pt>
                <c:pt idx="1">
                  <c:v>6.2500000000000001E-4</c:v>
                </c:pt>
                <c:pt idx="2">
                  <c:v>1.25E-3</c:v>
                </c:pt>
                <c:pt idx="3">
                  <c:v>2.5000000000000001E-3</c:v>
                </c:pt>
              </c:numCache>
            </c:numRef>
          </c:xVal>
          <c:yVal>
            <c:numRef>
              <c:f>'m=1; converge to chisq'!$G$4:$G$7</c:f>
              <c:numCache>
                <c:formatCode>General</c:formatCode>
                <c:ptCount val="4"/>
                <c:pt idx="0">
                  <c:v>22.564057432481935</c:v>
                </c:pt>
                <c:pt idx="1">
                  <c:v>15.952705216655277</c:v>
                </c:pt>
                <c:pt idx="2">
                  <c:v>11.276741504567273</c:v>
                </c:pt>
                <c:pt idx="3">
                  <c:v>7.9688782818952806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B58-1E42-8A80-D1722684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318736"/>
        <c:axId val="762608528"/>
      </c:scatterChart>
      <c:valAx>
        <c:axId val="767318736"/>
        <c:scaling>
          <c:logBase val="10"/>
          <c:orientation val="minMax"/>
          <c:max val="3.0000000000000009E-3"/>
          <c:min val="3.0000000000000008E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608528"/>
        <c:crosses val="autoZero"/>
        <c:crossBetween val="midCat"/>
      </c:valAx>
      <c:valAx>
        <c:axId val="762608528"/>
        <c:scaling>
          <c:logBase val="10"/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31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336550</xdr:colOff>
      <xdr:row>0</xdr:row>
      <xdr:rowOff>196850</xdr:rowOff>
    </xdr:from>
    <xdr:to>
      <xdr:col>12</xdr:col>
      <xdr:colOff>355600</xdr:colOff>
      <xdr:row>31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171450</xdr:colOff>
      <xdr:row>0</xdr:row>
      <xdr:rowOff>88900</xdr:rowOff>
    </xdr:from>
    <xdr:to>
      <xdr:col>23</xdr:col>
      <xdr:colOff>88900</xdr:colOff>
      <xdr:row>26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BABAE6-1669-E395-BD99-FD4FBBEC72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304800</xdr:colOff>
      <xdr:row>1</xdr:row>
      <xdr:rowOff>190500</xdr:rowOff>
    </xdr:from>
    <xdr:to>
      <xdr:col>41</xdr:col>
      <xdr:colOff>228600</xdr:colOff>
      <xdr:row>33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0.87165</cdr:x>
      <cdr:y>0.41569</cdr:y>
    </cdr:from>
    <cdr:to>
      <cdr:x>0.9055</cdr:x>
      <cdr:y>0.45686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581CCB-8F66-F036-DB2B-A63D17F13A33}"/>
            </a:ext>
          </a:extLst>
        </cdr:cNvPr>
        <cdr:cNvSpPr txBox="1"/>
      </cdr:nvSpPr>
      <cdr:spPr>
        <a:xfrm xmlns:a="http://schemas.openxmlformats.org/drawingml/2006/main" flipH="1">
          <a:off x="7848600" y="2692400"/>
          <a:ext cx="3048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</a:p>
      </cdr:txBody>
    </cdr:sp>
  </cdr:relSizeAnchor>
  <cdr:relSizeAnchor xmlns:cdr="http://schemas.openxmlformats.org/drawingml/2006/chartDrawing">
    <cdr:from>
      <cdr:x>0.88011</cdr:x>
      <cdr:y>0.66667</cdr:y>
    </cdr:from>
    <cdr:to>
      <cdr:x>0.92102</cdr:x>
      <cdr:y>0.72157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8B5EB08-DCC2-A246-17EF-10946779BE97}"/>
            </a:ext>
          </a:extLst>
        </cdr:cNvPr>
        <cdr:cNvSpPr txBox="1"/>
      </cdr:nvSpPr>
      <cdr:spPr>
        <a:xfrm xmlns:a="http://schemas.openxmlformats.org/drawingml/2006/main">
          <a:off x="7924800" y="4318000"/>
          <a:ext cx="368300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</a:p>
      </cdr:txBody>
    </cdr:sp>
  </cdr:relSizeAnchor>
  <cdr:relSizeAnchor xmlns:cdr="http://schemas.openxmlformats.org/drawingml/2006/chartDrawing">
    <cdr:from>
      <cdr:x>0.79972</cdr:x>
      <cdr:y>0.77255</cdr:y>
    </cdr:from>
    <cdr:to>
      <cdr:x>0.83075</cdr:x>
      <cdr:y>0.81961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DE81C5B-02B8-65FE-E427-41DC70AB3DEC}"/>
            </a:ext>
          </a:extLst>
        </cdr:cNvPr>
        <cdr:cNvSpPr txBox="1"/>
      </cdr:nvSpPr>
      <cdr:spPr>
        <a:xfrm xmlns:a="http://schemas.openxmlformats.org/drawingml/2006/main">
          <a:off x="7200900" y="5003800"/>
          <a:ext cx="279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</a:p>
      </cdr:txBody>
    </cdr:sp>
  </cdr:relSizeAnchor>
  <cdr:relSizeAnchor xmlns:cdr="http://schemas.openxmlformats.org/drawingml/2006/chartDrawing">
    <cdr:from>
      <cdr:x>0.70381</cdr:x>
      <cdr:y>0.7902</cdr:y>
    </cdr:from>
    <cdr:to>
      <cdr:x>0.73202</cdr:x>
      <cdr:y>0.83922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4058F986-AB05-640D-0EA2-1187BC58D178}"/>
            </a:ext>
          </a:extLst>
        </cdr:cNvPr>
        <cdr:cNvSpPr txBox="1"/>
      </cdr:nvSpPr>
      <cdr:spPr>
        <a:xfrm xmlns:a="http://schemas.openxmlformats.org/drawingml/2006/main" flipH="1">
          <a:off x="6337300" y="5118100"/>
          <a:ext cx="25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</a:p>
      </cdr:txBody>
    </cdr:sp>
  </cdr:relSizeAnchor>
  <cdr:relSizeAnchor xmlns:cdr="http://schemas.openxmlformats.org/drawingml/2006/chartDrawing">
    <cdr:from>
      <cdr:x>0.24118</cdr:x>
      <cdr:y>0.79412</cdr:y>
    </cdr:from>
    <cdr:to>
      <cdr:x>0.28773</cdr:x>
      <cdr:y>0.84706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DFED4AF2-898C-B80A-F6C4-B5D894A10671}"/>
            </a:ext>
          </a:extLst>
        </cdr:cNvPr>
        <cdr:cNvSpPr txBox="1"/>
      </cdr:nvSpPr>
      <cdr:spPr>
        <a:xfrm xmlns:a="http://schemas.openxmlformats.org/drawingml/2006/main">
          <a:off x="2171700" y="5143500"/>
          <a:ext cx="41910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21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342900</xdr:colOff>
      <xdr:row>0</xdr:row>
      <xdr:rowOff>0</xdr:rowOff>
    </xdr:from>
    <xdr:to>
      <xdr:col>37</xdr:col>
      <xdr:colOff>266700</xdr:colOff>
      <xdr:row>31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0.93089</cdr:x>
      <cdr:y>0.15028</cdr:y>
    </cdr:from>
    <cdr:to>
      <cdr:x>0.96192</cdr:x>
      <cdr:y>0.19295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63CF3A-D431-4AFC-14D2-232BFC323F05}"/>
            </a:ext>
          </a:extLst>
        </cdr:cNvPr>
        <cdr:cNvSpPr txBox="1"/>
      </cdr:nvSpPr>
      <cdr:spPr>
        <a:xfrm xmlns:a="http://schemas.openxmlformats.org/drawingml/2006/main">
          <a:off x="8382000" y="1028700"/>
          <a:ext cx="279400" cy="292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0.02116</cdr:x>
      <cdr:y>0.02412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8759FDA9-5B06-74FE-35CB-B016833C37B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90500" cy="1651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0.02116</cdr:x>
      <cdr:y>0.02412</cdr:y>
    </cdr:to>
    <cdr:pic>
      <cdr:nvPicPr>
        <cdr:cNvPr id="4" name="chart">
          <a:extLst xmlns:a="http://schemas.openxmlformats.org/drawingml/2006/main">
            <a:ext uri="{FF2B5EF4-FFF2-40B4-BE49-F238E27FC236}">
              <a16:creationId xmlns:a16="http://schemas.microsoft.com/office/drawing/2014/main" id="{E6CDFF5D-0C55-B47A-710B-EE9CFAE6461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90500" cy="1651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0.02116</cdr:x>
      <cdr:y>0.02412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387D00E0-3A54-1B6C-C56A-79FE9E128F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90500" cy="1651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0.74753</cdr:x>
      <cdr:y>0.14471</cdr:y>
    </cdr:from>
    <cdr:to>
      <cdr:x>0.77715</cdr:x>
      <cdr:y>0.18182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57AD0262-43E1-81DD-EE8C-CA996F86ADE2}"/>
            </a:ext>
          </a:extLst>
        </cdr:cNvPr>
        <cdr:cNvSpPr txBox="1"/>
      </cdr:nvSpPr>
      <cdr:spPr>
        <a:xfrm xmlns:a="http://schemas.openxmlformats.org/drawingml/2006/main">
          <a:off x="6731000" y="990600"/>
          <a:ext cx="2667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</a:p>
      </cdr:txBody>
    </cdr:sp>
  </cdr:relSizeAnchor>
  <cdr:relSizeAnchor xmlns:cdr="http://schemas.openxmlformats.org/drawingml/2006/chartDrawing">
    <cdr:from>
      <cdr:x>0.5952</cdr:x>
      <cdr:y>0.13915</cdr:y>
    </cdr:from>
    <cdr:to>
      <cdr:x>0.62623</cdr:x>
      <cdr:y>0.17996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C622E953-80CB-8195-E664-6C726D67312B}"/>
            </a:ext>
          </a:extLst>
        </cdr:cNvPr>
        <cdr:cNvSpPr txBox="1"/>
      </cdr:nvSpPr>
      <cdr:spPr>
        <a:xfrm xmlns:a="http://schemas.openxmlformats.org/drawingml/2006/main">
          <a:off x="5359400" y="952500"/>
          <a:ext cx="27940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</a:p>
      </cdr:txBody>
    </cdr:sp>
  </cdr:relSizeAnchor>
  <cdr:relSizeAnchor xmlns:cdr="http://schemas.openxmlformats.org/drawingml/2006/chartDrawing">
    <cdr:from>
      <cdr:x>0.49506</cdr:x>
      <cdr:y>0.13729</cdr:y>
    </cdr:from>
    <cdr:to>
      <cdr:x>0.52609</cdr:x>
      <cdr:y>0.18553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85A13916-4066-DBC5-59E0-82913B3B8B73}"/>
            </a:ext>
          </a:extLst>
        </cdr:cNvPr>
        <cdr:cNvSpPr txBox="1"/>
      </cdr:nvSpPr>
      <cdr:spPr>
        <a:xfrm xmlns:a="http://schemas.openxmlformats.org/drawingml/2006/main">
          <a:off x="4457700" y="939800"/>
          <a:ext cx="279400" cy="330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</a:p>
      </cdr:txBody>
    </cdr:sp>
  </cdr:relSizeAnchor>
  <cdr:relSizeAnchor xmlns:cdr="http://schemas.openxmlformats.org/drawingml/2006/chartDrawing">
    <cdr:from>
      <cdr:x>0.1213</cdr:x>
      <cdr:y>0.13729</cdr:y>
    </cdr:from>
    <cdr:to>
      <cdr:x>0.16643</cdr:x>
      <cdr:y>0.18553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5BC7ED8D-9AA9-C76C-D060-F014CAC2F0B9}"/>
            </a:ext>
          </a:extLst>
        </cdr:cNvPr>
        <cdr:cNvSpPr txBox="1"/>
      </cdr:nvSpPr>
      <cdr:spPr>
        <a:xfrm xmlns:a="http://schemas.openxmlformats.org/drawingml/2006/main">
          <a:off x="1092200" y="939800"/>
          <a:ext cx="406400" cy="330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Times New Roman" panose="02020603050405020304" pitchFamily="18" charset="0"/>
              <a:cs typeface="Times New Roman" panose="02020603050405020304" pitchFamily="18" charset="0"/>
            </a:rPr>
            <a:t>21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342900</xdr:colOff>
      <xdr:row>1</xdr:row>
      <xdr:rowOff>50800</xdr:rowOff>
    </xdr:from>
    <xdr:to>
      <xdr:col>43</xdr:col>
      <xdr:colOff>246225</xdr:colOff>
      <xdr:row>20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391150</xdr:colOff>
      <xdr:row>21</xdr:row>
      <xdr:rowOff>83019</xdr:rowOff>
    </xdr:from>
    <xdr:to>
      <xdr:col>43</xdr:col>
      <xdr:colOff>298062</xdr:colOff>
      <xdr:row>54</xdr:row>
      <xdr:rowOff>108521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07298C-1FFE-FC3C-3F42-55BE6A0D5D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285750</xdr:colOff>
      <xdr:row>0</xdr:row>
      <xdr:rowOff>101600</xdr:rowOff>
    </xdr:from>
    <xdr:to>
      <xdr:col>49</xdr:col>
      <xdr:colOff>635000</xdr:colOff>
      <xdr:row>34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2C6A88-52F4-176C-421B-DAAFE13D7F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247650</xdr:colOff>
      <xdr:row>35</xdr:row>
      <xdr:rowOff>127000</xdr:rowOff>
    </xdr:from>
    <xdr:to>
      <xdr:col>49</xdr:col>
      <xdr:colOff>647700</xdr:colOff>
      <xdr:row>69</xdr:row>
      <xdr:rowOff>123301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92E50-CBBD-0DA3-8ACA-70167CD11F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3</xdr:row>
      <xdr:rowOff>12700</xdr:rowOff>
    </xdr:from>
    <xdr:to>
      <xdr:col>20</xdr:col>
      <xdr:colOff>558800</xdr:colOff>
      <xdr:row>38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573E6E-15E2-FFF3-46B1-998BE47836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342900</xdr:colOff>
      <xdr:row>14</xdr:row>
      <xdr:rowOff>190500</xdr:rowOff>
    </xdr:from>
    <xdr:to>
      <xdr:col>16</xdr:col>
      <xdr:colOff>419100</xdr:colOff>
      <xdr:row>26</xdr:row>
      <xdr:rowOff>88900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BCCF4B-39D1-0CFC-304D-68F6C7F370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342900</xdr:colOff>
      <xdr:row>26</xdr:row>
      <xdr:rowOff>127000</xdr:rowOff>
    </xdr:from>
    <xdr:to>
      <xdr:col>16</xdr:col>
      <xdr:colOff>520700</xdr:colOff>
      <xdr:row>37</xdr:row>
      <xdr:rowOff>190500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0984E8C-1963-134D-4496-0711F432A8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2</xdr:row>
      <xdr:rowOff>38100</xdr:rowOff>
    </xdr:from>
    <xdr:to>
      <xdr:col>23</xdr:col>
      <xdr:colOff>266700</xdr:colOff>
      <xdr:row>30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4EF3A1-E8D1-29DC-4641-1CBF5D9608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02"/>
  <sheetViews>
    <sheetView workbookViewId="0">
      <selection activeCell="N7" sqref="N7"/>
    </sheetView>
  </sheetViews>
  <sheetFormatPr baseColWidth="10" defaultRowHeight="16" x14ac:dyDescent="0.2"/>
  <cols>
    <col min="2" max="2" width="12.5" customWidth="1"/>
    <col min="3" max="3" width="17" style="13" customWidth="1"/>
    <col min="4" max="4" width="19.5" style="13" customWidth="1"/>
    <col min="5" max="5" width="11.83203125" customWidth="1"/>
    <col min="6" max="6" width="14" customWidth="1"/>
    <col min="7" max="7" width="5.83203125" customWidth="1"/>
    <col min="8" max="8" width="7.1640625" customWidth="1"/>
    <col min="10" max="10" width="5.1640625" customWidth="1"/>
    <col min="11" max="11" width="8.1640625" customWidth="1"/>
    <col min="17" max="17" width="12.1640625" customWidth="1"/>
  </cols>
  <sheetData>
    <row r="1" spans="1:4" x14ac:dyDescent="0.2">
      <c r="A1" s="3" t="s">
        <v>3</v>
      </c>
      <c r="B1" s="3" t="s">
        <v>5</v>
      </c>
      <c r="C1" s="12" t="s">
        <v>4</v>
      </c>
      <c r="D1" s="12" t="s">
        <v>14</v>
      </c>
    </row>
    <row r="2" spans="1:4" x14ac:dyDescent="0.2">
      <c r="A2">
        <v>0</v>
      </c>
      <c r="B2">
        <v>2</v>
      </c>
    </row>
    <row r="3" spans="1:4" x14ac:dyDescent="0.2">
      <c r="A3">
        <f>A2+1</f>
        <v>1</v>
      </c>
      <c r="B3">
        <f>2*PI()</f>
        <v>6.2831853071795862</v>
      </c>
      <c r="C3" s="13">
        <f>B2/B3</f>
        <v>0.31830988618379069</v>
      </c>
      <c r="D3" s="13">
        <f>C3</f>
        <v>0.31830988618379069</v>
      </c>
    </row>
    <row r="4" spans="1:4" x14ac:dyDescent="0.2">
      <c r="A4">
        <f t="shared" ref="A4:A27" si="0">A3+1</f>
        <v>2</v>
      </c>
      <c r="B4">
        <f>B2*2*PI()/A3</f>
        <v>12.566370614359172</v>
      </c>
      <c r="C4" s="13">
        <f t="shared" ref="C4:C67" si="1">B3/B4</f>
        <v>0.5</v>
      </c>
      <c r="D4" s="13">
        <f>C4</f>
        <v>0.5</v>
      </c>
    </row>
    <row r="5" spans="1:4" x14ac:dyDescent="0.2">
      <c r="A5">
        <f t="shared" si="0"/>
        <v>3</v>
      </c>
      <c r="B5">
        <f t="shared" ref="B5:B68" si="2">B3*2*PI()/A4</f>
        <v>19.739208802178716</v>
      </c>
      <c r="C5" s="13">
        <f t="shared" si="1"/>
        <v>0.63661977236758138</v>
      </c>
      <c r="D5" s="13">
        <f>D3*A4/A3</f>
        <v>0.63661977236758138</v>
      </c>
    </row>
    <row r="6" spans="1:4" x14ac:dyDescent="0.2">
      <c r="A6">
        <f t="shared" si="0"/>
        <v>4</v>
      </c>
      <c r="B6">
        <f t="shared" si="2"/>
        <v>26.318945069571622</v>
      </c>
      <c r="C6" s="13">
        <f t="shared" si="1"/>
        <v>0.75</v>
      </c>
      <c r="D6" s="13">
        <f t="shared" ref="D6:D69" si="3">D4*A5/A4</f>
        <v>0.75</v>
      </c>
    </row>
    <row r="7" spans="1:4" x14ac:dyDescent="0.2">
      <c r="A7">
        <f t="shared" si="0"/>
        <v>5</v>
      </c>
      <c r="B7">
        <f t="shared" si="2"/>
        <v>31.006276680299816</v>
      </c>
      <c r="C7" s="13">
        <f t="shared" si="1"/>
        <v>0.84882636315677518</v>
      </c>
      <c r="D7" s="13">
        <f t="shared" si="3"/>
        <v>0.84882636315677518</v>
      </c>
    </row>
    <row r="8" spans="1:4" x14ac:dyDescent="0.2">
      <c r="A8">
        <f t="shared" si="0"/>
        <v>6</v>
      </c>
      <c r="B8" s="5">
        <f t="shared" si="2"/>
        <v>33.073361792319801</v>
      </c>
      <c r="C8" s="13">
        <f t="shared" si="1"/>
        <v>0.93750000000000011</v>
      </c>
      <c r="D8" s="13">
        <f t="shared" si="3"/>
        <v>0.9375</v>
      </c>
    </row>
    <row r="9" spans="1:4" x14ac:dyDescent="0.2">
      <c r="A9">
        <f t="shared" si="0"/>
        <v>7</v>
      </c>
      <c r="B9">
        <f t="shared" si="2"/>
        <v>32.469697011334141</v>
      </c>
      <c r="C9" s="13">
        <f t="shared" si="1"/>
        <v>1.0185916357881302</v>
      </c>
      <c r="D9" s="13">
        <f t="shared" si="3"/>
        <v>1.0185916357881302</v>
      </c>
    </row>
    <row r="10" spans="1:4" x14ac:dyDescent="0.2">
      <c r="A10">
        <f t="shared" si="0"/>
        <v>8</v>
      </c>
      <c r="B10">
        <f t="shared" si="2"/>
        <v>29.686580124648351</v>
      </c>
      <c r="C10" s="13">
        <f t="shared" si="1"/>
        <v>1.0937500000000002</v>
      </c>
      <c r="D10" s="13">
        <f t="shared" si="3"/>
        <v>1.09375</v>
      </c>
    </row>
    <row r="11" spans="1:4" x14ac:dyDescent="0.2">
      <c r="A11">
        <f t="shared" si="0"/>
        <v>9</v>
      </c>
      <c r="B11">
        <f t="shared" si="2"/>
        <v>25.50164039877345</v>
      </c>
      <c r="C11" s="13">
        <f t="shared" si="1"/>
        <v>1.1641047266150057</v>
      </c>
      <c r="D11" s="13">
        <f t="shared" si="3"/>
        <v>1.164104726615006</v>
      </c>
    </row>
    <row r="12" spans="1:4" x14ac:dyDescent="0.2">
      <c r="A12">
        <f t="shared" si="0"/>
        <v>10</v>
      </c>
      <c r="B12">
        <f t="shared" si="2"/>
        <v>20.725142673288893</v>
      </c>
      <c r="C12" s="13">
        <f t="shared" si="1"/>
        <v>1.2304687500000004</v>
      </c>
      <c r="D12" s="13">
        <f>D10*A11/A10</f>
        <v>1.23046875</v>
      </c>
    </row>
    <row r="13" spans="1:4" x14ac:dyDescent="0.2">
      <c r="A13">
        <f t="shared" si="0"/>
        <v>11</v>
      </c>
      <c r="B13">
        <f t="shared" si="2"/>
        <v>16.023153226255069</v>
      </c>
      <c r="C13" s="13">
        <f t="shared" si="1"/>
        <v>1.2934496962388953</v>
      </c>
      <c r="D13" s="13">
        <f t="shared" si="3"/>
        <v>1.2934496962388957</v>
      </c>
    </row>
    <row r="14" spans="1:4" x14ac:dyDescent="0.2">
      <c r="A14">
        <f t="shared" si="0"/>
        <v>12</v>
      </c>
      <c r="B14">
        <f t="shared" si="2"/>
        <v>11.838173812182674</v>
      </c>
      <c r="C14" s="13">
        <f t="shared" si="1"/>
        <v>1.3535156250000002</v>
      </c>
      <c r="D14" s="13">
        <f t="shared" si="3"/>
        <v>1.353515625</v>
      </c>
    </row>
    <row r="15" spans="1:4" x14ac:dyDescent="0.2">
      <c r="A15">
        <f t="shared" si="0"/>
        <v>13</v>
      </c>
      <c r="B15">
        <f t="shared" si="2"/>
        <v>8.3897034104910855</v>
      </c>
      <c r="C15" s="13">
        <f t="shared" si="1"/>
        <v>1.411036032260613</v>
      </c>
      <c r="D15" s="13">
        <f t="shared" si="3"/>
        <v>1.4110360322606135</v>
      </c>
    </row>
    <row r="16" spans="1:4" x14ac:dyDescent="0.2">
      <c r="A16">
        <f t="shared" si="0"/>
        <v>14</v>
      </c>
      <c r="B16">
        <f t="shared" si="2"/>
        <v>5.721649212349563</v>
      </c>
      <c r="C16" s="13">
        <f t="shared" si="1"/>
        <v>1.4663085937500004</v>
      </c>
      <c r="D16" s="13">
        <f t="shared" si="3"/>
        <v>1.46630859375</v>
      </c>
    </row>
    <row r="17" spans="1:4" x14ac:dyDescent="0.2">
      <c r="A17">
        <f t="shared" si="0"/>
        <v>15</v>
      </c>
      <c r="B17">
        <f t="shared" si="2"/>
        <v>3.7652900857422895</v>
      </c>
      <c r="C17" s="13">
        <f t="shared" si="1"/>
        <v>1.5195772655114292</v>
      </c>
      <c r="D17" s="13">
        <f t="shared" si="3"/>
        <v>1.5195772655114299</v>
      </c>
    </row>
    <row r="18" spans="1:4" x14ac:dyDescent="0.2">
      <c r="A18">
        <f t="shared" si="0"/>
        <v>16</v>
      </c>
      <c r="B18">
        <f t="shared" si="2"/>
        <v>2.3966788175913618</v>
      </c>
      <c r="C18" s="13">
        <f t="shared" si="1"/>
        <v>1.5710449218750004</v>
      </c>
      <c r="D18" s="13">
        <f t="shared" si="3"/>
        <v>1.571044921875</v>
      </c>
    </row>
    <row r="19" spans="1:4" x14ac:dyDescent="0.2">
      <c r="A19">
        <f t="shared" si="0"/>
        <v>17</v>
      </c>
      <c r="B19">
        <f t="shared" si="2"/>
        <v>1.4786259590003075</v>
      </c>
      <c r="C19" s="13">
        <f t="shared" si="1"/>
        <v>1.6208824165455245</v>
      </c>
      <c r="D19" s="13">
        <f t="shared" si="3"/>
        <v>1.6208824165455253</v>
      </c>
    </row>
    <row r="20" spans="1:4" x14ac:dyDescent="0.2">
      <c r="A20">
        <f t="shared" si="0"/>
        <v>18</v>
      </c>
      <c r="B20">
        <f t="shared" si="2"/>
        <v>0.88581041957168161</v>
      </c>
      <c r="C20" s="13">
        <f t="shared" si="1"/>
        <v>1.6692352294921882</v>
      </c>
      <c r="D20" s="13">
        <f t="shared" si="3"/>
        <v>1.6692352294921875</v>
      </c>
    </row>
    <row r="21" spans="1:4" x14ac:dyDescent="0.2">
      <c r="A21">
        <f t="shared" si="0"/>
        <v>19</v>
      </c>
      <c r="B21">
        <f t="shared" si="2"/>
        <v>0.51613782780028095</v>
      </c>
      <c r="C21" s="13">
        <f t="shared" si="1"/>
        <v>1.7162284410482023</v>
      </c>
      <c r="D21" s="13">
        <f t="shared" si="3"/>
        <v>1.7162284410482034</v>
      </c>
    </row>
    <row r="22" spans="1:4" x14ac:dyDescent="0.2">
      <c r="A22">
        <f t="shared" si="0"/>
        <v>20</v>
      </c>
      <c r="B22">
        <f t="shared" si="2"/>
        <v>0.29293215858944077</v>
      </c>
      <c r="C22" s="13">
        <f t="shared" si="1"/>
        <v>1.7619705200195319</v>
      </c>
      <c r="D22" s="13">
        <f t="shared" si="3"/>
        <v>1.7619705200195312</v>
      </c>
    </row>
    <row r="23" spans="1:4" x14ac:dyDescent="0.2">
      <c r="A23">
        <f t="shared" si="0"/>
        <v>21</v>
      </c>
      <c r="B23">
        <f t="shared" si="2"/>
        <v>0.16214948080571562</v>
      </c>
      <c r="C23" s="13">
        <f t="shared" si="1"/>
        <v>1.80655625373495</v>
      </c>
      <c r="D23" s="13">
        <f t="shared" si="3"/>
        <v>1.8065562537349509</v>
      </c>
    </row>
    <row r="24" spans="1:4" x14ac:dyDescent="0.2">
      <c r="A24">
        <f t="shared" si="0"/>
        <v>22</v>
      </c>
      <c r="B24">
        <f t="shared" si="2"/>
        <v>8.7645096897598793E-2</v>
      </c>
      <c r="C24" s="13">
        <f t="shared" si="1"/>
        <v>1.8500690460205085</v>
      </c>
      <c r="D24" s="13">
        <f t="shared" si="3"/>
        <v>1.8500690460205078</v>
      </c>
    </row>
    <row r="25" spans="1:4" x14ac:dyDescent="0.2">
      <c r="A25">
        <f t="shared" si="0"/>
        <v>23</v>
      </c>
      <c r="B25">
        <f t="shared" si="2"/>
        <v>4.6309783425694119E-2</v>
      </c>
      <c r="C25" s="13">
        <f t="shared" si="1"/>
        <v>1.8925827420080428</v>
      </c>
      <c r="D25" s="13">
        <f t="shared" si="3"/>
        <v>1.8925827420080439</v>
      </c>
    </row>
    <row r="26" spans="1:4" x14ac:dyDescent="0.2">
      <c r="A26">
        <f t="shared" si="0"/>
        <v>24</v>
      </c>
      <c r="B26">
        <f t="shared" si="2"/>
        <v>2.39430602205793E-2</v>
      </c>
      <c r="C26" s="13">
        <f t="shared" si="1"/>
        <v>1.934163093566895</v>
      </c>
      <c r="D26" s="13">
        <f t="shared" si="3"/>
        <v>1.9341630935668945</v>
      </c>
    </row>
    <row r="27" spans="1:4" x14ac:dyDescent="0.2">
      <c r="A27">
        <f t="shared" si="0"/>
        <v>25</v>
      </c>
      <c r="B27">
        <f t="shared" si="2"/>
        <v>1.2123872949957917E-2</v>
      </c>
      <c r="C27" s="13">
        <f t="shared" si="1"/>
        <v>1.9748689481823059</v>
      </c>
      <c r="D27" s="13">
        <f t="shared" si="3"/>
        <v>1.9748689481823067</v>
      </c>
    </row>
    <row r="28" spans="1:4" x14ac:dyDescent="0.2">
      <c r="A28">
        <f t="shared" ref="A28:A91" si="4">A27+1</f>
        <v>26</v>
      </c>
      <c r="B28">
        <f t="shared" si="2"/>
        <v>6.0175473674743954E-3</v>
      </c>
      <c r="C28" s="13">
        <f t="shared" si="1"/>
        <v>2.0147532224655156</v>
      </c>
      <c r="D28" s="13">
        <f t="shared" si="3"/>
        <v>2.0147532224655151</v>
      </c>
    </row>
    <row r="29" spans="1:4" x14ac:dyDescent="0.2">
      <c r="A29">
        <f t="shared" si="4"/>
        <v>27</v>
      </c>
      <c r="B29">
        <f t="shared" si="2"/>
        <v>2.9298669378956771E-3</v>
      </c>
      <c r="C29" s="13">
        <f t="shared" si="1"/>
        <v>2.0538637061095981</v>
      </c>
      <c r="D29" s="13">
        <f t="shared" si="3"/>
        <v>2.053863706109599</v>
      </c>
    </row>
    <row r="30" spans="1:4" x14ac:dyDescent="0.2">
      <c r="A30">
        <f t="shared" si="4"/>
        <v>28</v>
      </c>
      <c r="B30">
        <f t="shared" si="2"/>
        <v>1.4003468594286045E-3</v>
      </c>
      <c r="C30" s="13">
        <f t="shared" si="1"/>
        <v>2.0922437310218811</v>
      </c>
      <c r="D30" s="13">
        <f t="shared" si="3"/>
        <v>2.0922437310218811</v>
      </c>
    </row>
    <row r="31" spans="1:4" x14ac:dyDescent="0.2">
      <c r="A31">
        <f t="shared" si="4"/>
        <v>29</v>
      </c>
      <c r="B31">
        <f t="shared" si="2"/>
        <v>6.5746060343490579E-4</v>
      </c>
      <c r="C31" s="13">
        <f t="shared" si="1"/>
        <v>2.129932732261806</v>
      </c>
      <c r="D31" s="13">
        <f t="shared" si="3"/>
        <v>2.1299327322618065</v>
      </c>
    </row>
    <row r="32" spans="1:4" x14ac:dyDescent="0.2">
      <c r="A32">
        <f t="shared" si="4"/>
        <v>30</v>
      </c>
      <c r="B32">
        <f t="shared" si="2"/>
        <v>3.0340133834885812E-4</v>
      </c>
      <c r="C32" s="13">
        <f t="shared" si="1"/>
        <v>2.1669667214155193</v>
      </c>
      <c r="D32" s="13">
        <f t="shared" si="3"/>
        <v>2.1669667214155197</v>
      </c>
    </row>
    <row r="33" spans="1:4" x14ac:dyDescent="0.2">
      <c r="A33">
        <f t="shared" si="4"/>
        <v>31</v>
      </c>
      <c r="B33">
        <f t="shared" si="2"/>
        <v>1.3769822678505415E-4</v>
      </c>
      <c r="C33" s="13">
        <f t="shared" si="1"/>
        <v>2.2033786885466959</v>
      </c>
      <c r="D33" s="13">
        <f t="shared" si="3"/>
        <v>2.2033786885466964</v>
      </c>
    </row>
    <row r="34" spans="1:4" x14ac:dyDescent="0.2">
      <c r="A34">
        <f t="shared" si="4"/>
        <v>32</v>
      </c>
      <c r="B34">
        <f t="shared" si="2"/>
        <v>6.1494413912650578E-5</v>
      </c>
      <c r="C34" s="13">
        <f t="shared" si="1"/>
        <v>2.2391989454627033</v>
      </c>
      <c r="D34" s="13">
        <f t="shared" si="3"/>
        <v>2.2391989454627037</v>
      </c>
    </row>
    <row r="35" spans="1:4" x14ac:dyDescent="0.2">
      <c r="A35">
        <f t="shared" si="4"/>
        <v>33</v>
      </c>
      <c r="B35">
        <f t="shared" si="2"/>
        <v>2.7036983605016714E-5</v>
      </c>
      <c r="C35" s="13">
        <f t="shared" si="1"/>
        <v>2.2744554204352991</v>
      </c>
      <c r="D35" s="13">
        <f t="shared" si="3"/>
        <v>2.2744554204352996</v>
      </c>
    </row>
    <row r="36" spans="1:4" x14ac:dyDescent="0.2">
      <c r="A36">
        <f t="shared" si="4"/>
        <v>34</v>
      </c>
      <c r="B36">
        <f t="shared" si="2"/>
        <v>1.1708509029381395E-5</v>
      </c>
      <c r="C36" s="13">
        <f t="shared" si="1"/>
        <v>2.3091739125084128</v>
      </c>
      <c r="D36" s="13">
        <f t="shared" si="3"/>
        <v>2.3091739125084132</v>
      </c>
    </row>
    <row r="37" spans="1:4" x14ac:dyDescent="0.2">
      <c r="A37">
        <f t="shared" si="4"/>
        <v>35</v>
      </c>
      <c r="B37">
        <f t="shared" si="2"/>
        <v>4.9964228863969522E-6</v>
      </c>
      <c r="C37" s="13">
        <f t="shared" si="1"/>
        <v>2.3433783119636415</v>
      </c>
      <c r="D37" s="13">
        <f t="shared" si="3"/>
        <v>2.343378311963642</v>
      </c>
    </row>
    <row r="38" spans="1:4" x14ac:dyDescent="0.2">
      <c r="A38">
        <f t="shared" si="4"/>
        <v>36</v>
      </c>
      <c r="B38">
        <f t="shared" si="2"/>
        <v>2.1019066257825343E-6</v>
      </c>
      <c r="C38" s="13">
        <f t="shared" si="1"/>
        <v>2.377090792288072</v>
      </c>
      <c r="D38" s="13">
        <f t="shared" si="3"/>
        <v>2.3770907922880724</v>
      </c>
    </row>
    <row r="39" spans="1:4" x14ac:dyDescent="0.2">
      <c r="A39">
        <f t="shared" si="4"/>
        <v>37</v>
      </c>
      <c r="B39">
        <f t="shared" si="2"/>
        <v>8.7204030189625419E-7</v>
      </c>
      <c r="C39" s="13">
        <f t="shared" si="1"/>
        <v>2.4103319780197454</v>
      </c>
      <c r="D39" s="13">
        <f t="shared" si="3"/>
        <v>2.4103319780197459</v>
      </c>
    </row>
    <row r="40" spans="1:4" x14ac:dyDescent="0.2">
      <c r="A40">
        <f t="shared" si="4"/>
        <v>38</v>
      </c>
      <c r="B40">
        <f t="shared" si="2"/>
        <v>3.5693699535622275E-7</v>
      </c>
      <c r="C40" s="13">
        <f t="shared" si="1"/>
        <v>2.4431210920738513</v>
      </c>
      <c r="D40" s="13">
        <f t="shared" si="3"/>
        <v>2.4431210920738522</v>
      </c>
    </row>
    <row r="41" spans="1:4" x14ac:dyDescent="0.2">
      <c r="A41">
        <f t="shared" si="4"/>
        <v>39</v>
      </c>
      <c r="B41">
        <f t="shared" si="2"/>
        <v>1.4418923189849987E-7</v>
      </c>
      <c r="C41" s="13">
        <f t="shared" si="1"/>
        <v>2.4754760855337929</v>
      </c>
      <c r="D41" s="13">
        <f t="shared" si="3"/>
        <v>2.4754760855337929</v>
      </c>
    </row>
    <row r="42" spans="1:4" x14ac:dyDescent="0.2">
      <c r="A42">
        <f t="shared" si="4"/>
        <v>40</v>
      </c>
      <c r="B42">
        <f t="shared" si="2"/>
        <v>5.7505161149001201E-8</v>
      </c>
      <c r="C42" s="13">
        <f t="shared" si="1"/>
        <v>2.5074137523915847</v>
      </c>
      <c r="D42" s="13">
        <f t="shared" si="3"/>
        <v>2.5074137523915851</v>
      </c>
    </row>
    <row r="43" spans="1:4" x14ac:dyDescent="0.2">
      <c r="A43">
        <f t="shared" si="4"/>
        <v>41</v>
      </c>
      <c r="B43">
        <f t="shared" si="2"/>
        <v>2.2649191582954112E-8</v>
      </c>
      <c r="C43" s="13">
        <f t="shared" si="1"/>
        <v>2.5389498313167107</v>
      </c>
      <c r="D43" s="13">
        <f t="shared" si="3"/>
        <v>2.5389498313167107</v>
      </c>
    </row>
    <row r="44" spans="1:4" x14ac:dyDescent="0.2">
      <c r="A44">
        <f t="shared" si="4"/>
        <v>42</v>
      </c>
      <c r="B44">
        <f t="shared" si="2"/>
        <v>8.8125752102048473E-9</v>
      </c>
      <c r="C44" s="13">
        <f t="shared" si="1"/>
        <v>2.5700990962013739</v>
      </c>
      <c r="D44" s="13">
        <f t="shared" si="3"/>
        <v>2.5700990962013748</v>
      </c>
    </row>
    <row r="45" spans="1:4" x14ac:dyDescent="0.2">
      <c r="A45">
        <f t="shared" si="4"/>
        <v>43</v>
      </c>
      <c r="B45">
        <f t="shared" si="2"/>
        <v>3.3883111374645913E-9</v>
      </c>
      <c r="C45" s="13">
        <f t="shared" si="1"/>
        <v>2.6008754369585816</v>
      </c>
      <c r="D45" s="13">
        <f t="shared" si="3"/>
        <v>2.6008754369585816</v>
      </c>
    </row>
    <row r="46" spans="1:4" x14ac:dyDescent="0.2">
      <c r="A46">
        <f t="shared" si="4"/>
        <v>44</v>
      </c>
      <c r="B46">
        <f t="shared" si="2"/>
        <v>1.2876986762598639E-9</v>
      </c>
      <c r="C46" s="13">
        <f t="shared" si="1"/>
        <v>2.6312919318252166</v>
      </c>
      <c r="D46" s="13">
        <f t="shared" si="3"/>
        <v>2.631291931825217</v>
      </c>
    </row>
    <row r="47" spans="1:4" x14ac:dyDescent="0.2">
      <c r="A47">
        <f t="shared" si="4"/>
        <v>45</v>
      </c>
      <c r="B47">
        <f t="shared" si="2"/>
        <v>4.8384969897887433E-10</v>
      </c>
      <c r="C47" s="13">
        <f t="shared" si="1"/>
        <v>2.6613609122366881</v>
      </c>
      <c r="D47" s="13">
        <f t="shared" si="3"/>
        <v>2.6613609122366881</v>
      </c>
    </row>
    <row r="48" spans="1:4" x14ac:dyDescent="0.2">
      <c r="A48">
        <f t="shared" si="4"/>
        <v>46</v>
      </c>
      <c r="B48">
        <f t="shared" si="2"/>
        <v>1.7979665339445732E-10</v>
      </c>
      <c r="C48" s="13">
        <f t="shared" si="1"/>
        <v>2.6910940211848802</v>
      </c>
      <c r="D48" s="13">
        <f t="shared" si="3"/>
        <v>2.6910940211848811</v>
      </c>
    </row>
    <row r="49" spans="1:4" x14ac:dyDescent="0.2">
      <c r="A49">
        <f t="shared" si="4"/>
        <v>47</v>
      </c>
      <c r="B49">
        <f t="shared" si="2"/>
        <v>6.6089506945811496E-11</v>
      </c>
      <c r="C49" s="13">
        <f t="shared" si="1"/>
        <v>2.7205022658419478</v>
      </c>
      <c r="D49" s="13">
        <f t="shared" si="3"/>
        <v>2.7205022658419478</v>
      </c>
    </row>
    <row r="50" spans="1:4" x14ac:dyDescent="0.2">
      <c r="A50">
        <f t="shared" si="4"/>
        <v>48</v>
      </c>
      <c r="B50">
        <f t="shared" si="2"/>
        <v>2.4036078529534358E-11</v>
      </c>
      <c r="C50" s="13">
        <f t="shared" si="1"/>
        <v>2.7495960651236824</v>
      </c>
      <c r="D50" s="13">
        <f t="shared" si="3"/>
        <v>2.7495960651236828</v>
      </c>
    </row>
    <row r="51" spans="1:4" x14ac:dyDescent="0.2">
      <c r="A51">
        <f t="shared" si="4"/>
        <v>49</v>
      </c>
      <c r="B51">
        <f t="shared" si="2"/>
        <v>8.6510962291805425E-12</v>
      </c>
      <c r="C51" s="13">
        <f t="shared" si="1"/>
        <v>2.7783852927747548</v>
      </c>
      <c r="D51" s="13">
        <f t="shared" si="3"/>
        <v>2.7783852927747552</v>
      </c>
    </row>
    <row r="52" spans="1:4" x14ac:dyDescent="0.2">
      <c r="A52">
        <f t="shared" si="4"/>
        <v>50</v>
      </c>
      <c r="B52">
        <f t="shared" si="2"/>
        <v>3.0821048052854078E-12</v>
      </c>
      <c r="C52" s="13">
        <f t="shared" si="1"/>
        <v>2.8068793164804262</v>
      </c>
      <c r="D52" s="13">
        <f t="shared" si="3"/>
        <v>2.8068793164804262</v>
      </c>
    </row>
    <row r="53" spans="1:4" x14ac:dyDescent="0.2">
      <c r="A53">
        <f t="shared" si="4"/>
        <v>51</v>
      </c>
      <c r="B53">
        <f t="shared" si="2"/>
        <v>1.0871288143636783E-12</v>
      </c>
      <c r="C53" s="13">
        <f t="shared" si="1"/>
        <v>2.8350870334436267</v>
      </c>
      <c r="D53" s="13">
        <f t="shared" si="3"/>
        <v>2.8350870334436276</v>
      </c>
    </row>
    <row r="54" spans="1:4" x14ac:dyDescent="0.2">
      <c r="A54">
        <f t="shared" si="4"/>
        <v>52</v>
      </c>
      <c r="B54">
        <f t="shared" si="2"/>
        <v>3.7971442407366423E-13</v>
      </c>
      <c r="C54" s="13">
        <f t="shared" si="1"/>
        <v>2.8630169028100347</v>
      </c>
      <c r="D54" s="13">
        <f t="shared" si="3"/>
        <v>2.8630169028100347</v>
      </c>
    </row>
    <row r="55" spans="1:4" x14ac:dyDescent="0.2">
      <c r="A55">
        <f t="shared" si="4"/>
        <v>53</v>
      </c>
      <c r="B55">
        <f t="shared" si="2"/>
        <v>1.3135830371964283E-13</v>
      </c>
      <c r="C55" s="13">
        <f t="shared" si="1"/>
        <v>2.8906769752758548</v>
      </c>
      <c r="D55" s="13">
        <f t="shared" si="3"/>
        <v>2.8906769752758557</v>
      </c>
    </row>
    <row r="56" spans="1:4" x14ac:dyDescent="0.2">
      <c r="A56">
        <f t="shared" si="4"/>
        <v>54</v>
      </c>
      <c r="B56">
        <f t="shared" si="2"/>
        <v>4.501539792950577E-14</v>
      </c>
      <c r="C56" s="13">
        <f t="shared" si="1"/>
        <v>2.9180749201717662</v>
      </c>
      <c r="D56" s="13">
        <f t="shared" si="3"/>
        <v>2.9180749201717662</v>
      </c>
    </row>
    <row r="57" spans="1:4" x14ac:dyDescent="0.2">
      <c r="A57">
        <f t="shared" si="4"/>
        <v>55</v>
      </c>
      <c r="B57">
        <f t="shared" si="2"/>
        <v>1.5284232664949879E-14</v>
      </c>
      <c r="C57" s="13">
        <f t="shared" si="1"/>
        <v>2.9452180502810599</v>
      </c>
      <c r="D57" s="13">
        <f t="shared" si="3"/>
        <v>2.9452180502810608</v>
      </c>
    </row>
    <row r="58" spans="1:4" x14ac:dyDescent="0.2">
      <c r="A58">
        <f t="shared" si="4"/>
        <v>56</v>
      </c>
      <c r="B58">
        <f t="shared" si="2"/>
        <v>5.1425470339547818E-15</v>
      </c>
      <c r="C58" s="13">
        <f t="shared" si="1"/>
        <v>2.9721133446193915</v>
      </c>
      <c r="D58" s="13">
        <f t="shared" si="3"/>
        <v>2.9721133446193915</v>
      </c>
    </row>
    <row r="59" spans="1:4" x14ac:dyDescent="0.2">
      <c r="A59">
        <f t="shared" si="4"/>
        <v>57</v>
      </c>
      <c r="B59">
        <f t="shared" si="2"/>
        <v>1.7148868948558458E-15</v>
      </c>
      <c r="C59" s="13">
        <f t="shared" si="1"/>
        <v>2.9987674693770789</v>
      </c>
      <c r="D59" s="13">
        <f t="shared" si="3"/>
        <v>2.9987674693770803</v>
      </c>
    </row>
    <row r="60" spans="1:4" x14ac:dyDescent="0.2">
      <c r="A60">
        <f t="shared" si="4"/>
        <v>58</v>
      </c>
      <c r="B60">
        <f t="shared" si="2"/>
        <v>5.6686975377587101E-16</v>
      </c>
      <c r="C60" s="13">
        <f t="shared" si="1"/>
        <v>3.0251867972018807</v>
      </c>
      <c r="D60" s="13">
        <f t="shared" si="3"/>
        <v>3.0251867972018807</v>
      </c>
    </row>
    <row r="61" spans="1:4" x14ac:dyDescent="0.2">
      <c r="A61">
        <f t="shared" si="4"/>
        <v>59</v>
      </c>
      <c r="B61">
        <f t="shared" si="2"/>
        <v>1.8577503691781162E-16</v>
      </c>
      <c r="C61" s="13">
        <f t="shared" si="1"/>
        <v>3.0513774249801862</v>
      </c>
      <c r="D61" s="13">
        <f t="shared" si="3"/>
        <v>3.051377424980187</v>
      </c>
    </row>
    <row r="62" spans="1:4" x14ac:dyDescent="0.2">
      <c r="A62">
        <f t="shared" si="4"/>
        <v>60</v>
      </c>
      <c r="B62">
        <f t="shared" si="2"/>
        <v>6.0368605220492576E-17</v>
      </c>
      <c r="C62" s="13">
        <f t="shared" si="1"/>
        <v>3.0773451902570854</v>
      </c>
      <c r="D62" s="13">
        <f t="shared" si="3"/>
        <v>3.0773451902570854</v>
      </c>
    </row>
    <row r="63" spans="1:4" x14ac:dyDescent="0.2">
      <c r="A63">
        <f t="shared" si="4"/>
        <v>61</v>
      </c>
      <c r="B63">
        <f t="shared" si="2"/>
        <v>1.9454316373378986E-17</v>
      </c>
      <c r="C63" s="13">
        <f t="shared" si="1"/>
        <v>3.1030956864205277</v>
      </c>
      <c r="D63" s="13">
        <f t="shared" si="3"/>
        <v>3.103095686420529</v>
      </c>
    </row>
    <row r="64" spans="1:4" x14ac:dyDescent="0.2">
      <c r="A64">
        <f t="shared" si="4"/>
        <v>62</v>
      </c>
      <c r="B64">
        <f t="shared" si="2"/>
        <v>6.2181497268249807E-18</v>
      </c>
      <c r="C64" s="13">
        <f t="shared" si="1"/>
        <v>3.1286342767613702</v>
      </c>
      <c r="D64" s="13">
        <f t="shared" si="3"/>
        <v>3.1286342767613702</v>
      </c>
    </row>
    <row r="65" spans="1:4" x14ac:dyDescent="0.2">
      <c r="A65">
        <f t="shared" si="4"/>
        <v>63</v>
      </c>
      <c r="B65">
        <f t="shared" si="2"/>
        <v>1.9715334644909371E-18</v>
      </c>
      <c r="C65" s="13">
        <f t="shared" si="1"/>
        <v>3.1539661075093886</v>
      </c>
      <c r="D65" s="13">
        <f t="shared" si="3"/>
        <v>3.1539661075093899</v>
      </c>
    </row>
    <row r="66" spans="1:4" x14ac:dyDescent="0.2">
      <c r="A66">
        <f t="shared" si="4"/>
        <v>64</v>
      </c>
      <c r="B66">
        <f t="shared" si="2"/>
        <v>6.2015534922903926E-19</v>
      </c>
      <c r="C66" s="13">
        <f t="shared" si="1"/>
        <v>3.179096119934941</v>
      </c>
      <c r="D66" s="13">
        <f t="shared" si="3"/>
        <v>3.1790961199349406</v>
      </c>
    </row>
    <row r="67" spans="1:4" x14ac:dyDescent="0.2">
      <c r="A67">
        <f t="shared" si="4"/>
        <v>65</v>
      </c>
      <c r="B67">
        <f t="shared" si="2"/>
        <v>1.9355484526097379E-19</v>
      </c>
      <c r="C67" s="13">
        <f t="shared" si="1"/>
        <v>3.204029061596839</v>
      </c>
      <c r="D67" s="13">
        <f t="shared" si="3"/>
        <v>3.2040290615968403</v>
      </c>
    </row>
    <row r="68" spans="1:4" x14ac:dyDescent="0.2">
      <c r="A68">
        <f t="shared" si="4"/>
        <v>66</v>
      </c>
      <c r="B68">
        <f t="shared" si="2"/>
        <v>5.9946938129918837E-20</v>
      </c>
      <c r="C68" s="13">
        <f t="shared" ref="C68:C131" si="5">B67/B68</f>
        <v>3.2287694968089249</v>
      </c>
      <c r="D68" s="13">
        <f t="shared" si="3"/>
        <v>3.228769496808924</v>
      </c>
    </row>
    <row r="69" spans="1:4" x14ac:dyDescent="0.2">
      <c r="A69">
        <f t="shared" si="4"/>
        <v>67</v>
      </c>
      <c r="B69">
        <f t="shared" ref="B69:B132" si="6">B67*2*PI()/A68</f>
        <v>1.8426378179957105E-20</v>
      </c>
      <c r="C69" s="13">
        <f t="shared" si="5"/>
        <v>3.2533218163906366</v>
      </c>
      <c r="D69" s="13">
        <f t="shared" si="3"/>
        <v>3.2533218163906379</v>
      </c>
    </row>
    <row r="70" spans="1:4" x14ac:dyDescent="0.2">
      <c r="A70">
        <f t="shared" si="4"/>
        <v>68</v>
      </c>
      <c r="B70">
        <f t="shared" si="6"/>
        <v>5.6217570278852205E-21</v>
      </c>
      <c r="C70" s="13">
        <f t="shared" si="5"/>
        <v>3.2776902467605749</v>
      </c>
      <c r="D70" s="13">
        <f t="shared" ref="D70:D133" si="7">D68*A69/A68</f>
        <v>3.2776902467605744</v>
      </c>
    </row>
    <row r="71" spans="1:4" x14ac:dyDescent="0.2">
      <c r="A71">
        <f t="shared" si="4"/>
        <v>69</v>
      </c>
      <c r="B71">
        <f t="shared" si="6"/>
        <v>1.7025933624241325E-21</v>
      </c>
      <c r="C71" s="13">
        <f t="shared" si="5"/>
        <v>3.3018788584263179</v>
      </c>
      <c r="D71" s="13">
        <f t="shared" si="7"/>
        <v>3.3018788584263192</v>
      </c>
    </row>
    <row r="72" spans="1:4" x14ac:dyDescent="0.2">
      <c r="A72">
        <f t="shared" si="4"/>
        <v>70</v>
      </c>
      <c r="B72">
        <f t="shared" si="6"/>
        <v>5.1192088634988399E-22</v>
      </c>
      <c r="C72" s="13">
        <f t="shared" si="5"/>
        <v>3.3258915739188191</v>
      </c>
      <c r="D72" s="13">
        <f t="shared" si="7"/>
        <v>3.3258915739188182</v>
      </c>
    </row>
    <row r="73" spans="1:4" x14ac:dyDescent="0.2">
      <c r="A73">
        <f t="shared" si="4"/>
        <v>71</v>
      </c>
      <c r="B73">
        <f t="shared" si="6"/>
        <v>1.5282442284121139E-22</v>
      </c>
      <c r="C73" s="13">
        <f t="shared" si="5"/>
        <v>3.349732175215105</v>
      </c>
      <c r="D73" s="13">
        <f t="shared" si="7"/>
        <v>3.3497321752151068</v>
      </c>
    </row>
    <row r="74" spans="1:4" x14ac:dyDescent="0.2">
      <c r="A74">
        <f t="shared" si="4"/>
        <v>72</v>
      </c>
      <c r="B74">
        <f t="shared" si="6"/>
        <v>4.5302729458478051E-23</v>
      </c>
      <c r="C74" s="13">
        <f t="shared" si="5"/>
        <v>3.3734043106890881</v>
      </c>
      <c r="D74" s="13">
        <f t="shared" si="7"/>
        <v>3.3734043106890872</v>
      </c>
    </row>
    <row r="75" spans="1:4" x14ac:dyDescent="0.2">
      <c r="A75">
        <f t="shared" si="4"/>
        <v>73</v>
      </c>
      <c r="B75">
        <f t="shared" si="6"/>
        <v>1.3336446780195831E-23</v>
      </c>
      <c r="C75" s="13">
        <f t="shared" si="5"/>
        <v>3.396911501626585</v>
      </c>
      <c r="D75" s="13">
        <f t="shared" si="7"/>
        <v>3.3969115016265872</v>
      </c>
    </row>
    <row r="76" spans="1:4" x14ac:dyDescent="0.2">
      <c r="A76">
        <f t="shared" si="4"/>
        <v>74</v>
      </c>
      <c r="B76">
        <f t="shared" si="6"/>
        <v>3.8992526590224808E-24</v>
      </c>
      <c r="C76" s="13">
        <f t="shared" si="5"/>
        <v>3.4202571483375479</v>
      </c>
      <c r="D76" s="13">
        <f t="shared" si="7"/>
        <v>3.4202571483375466</v>
      </c>
    </row>
    <row r="77" spans="1:4" x14ac:dyDescent="0.2">
      <c r="A77">
        <f t="shared" si="4"/>
        <v>75</v>
      </c>
      <c r="B77">
        <f t="shared" si="6"/>
        <v>1.1323698170176884E-24</v>
      </c>
      <c r="C77" s="13">
        <f t="shared" si="5"/>
        <v>3.4434445358954422</v>
      </c>
      <c r="D77" s="13">
        <f t="shared" si="7"/>
        <v>3.4434445358954444</v>
      </c>
    </row>
    <row r="78" spans="1:4" x14ac:dyDescent="0.2">
      <c r="A78">
        <f t="shared" si="4"/>
        <v>76</v>
      </c>
      <c r="B78">
        <f t="shared" si="6"/>
        <v>3.2666302688201313E-25</v>
      </c>
      <c r="C78" s="13">
        <f t="shared" si="5"/>
        <v>3.4664768395312984</v>
      </c>
      <c r="D78" s="13">
        <f t="shared" si="7"/>
        <v>3.4664768395312975</v>
      </c>
    </row>
    <row r="79" spans="1:4" x14ac:dyDescent="0.2">
      <c r="A79">
        <f t="shared" si="4"/>
        <v>77</v>
      </c>
      <c r="B79">
        <f t="shared" si="6"/>
        <v>9.3616965744462861E-26</v>
      </c>
      <c r="C79" s="13">
        <f t="shared" si="5"/>
        <v>3.4893571297073809</v>
      </c>
      <c r="D79" s="13">
        <f t="shared" si="7"/>
        <v>3.4893571297073835</v>
      </c>
    </row>
    <row r="80" spans="1:4" x14ac:dyDescent="0.2">
      <c r="A80">
        <f t="shared" si="4"/>
        <v>78</v>
      </c>
      <c r="B80">
        <f t="shared" si="6"/>
        <v>2.665564066108929E-26</v>
      </c>
      <c r="C80" s="13">
        <f t="shared" si="5"/>
        <v>3.5120883768935522</v>
      </c>
      <c r="D80" s="13">
        <f t="shared" si="7"/>
        <v>3.5120883768935518</v>
      </c>
    </row>
    <row r="81" spans="1:4" x14ac:dyDescent="0.2">
      <c r="A81">
        <f t="shared" si="4"/>
        <v>79</v>
      </c>
      <c r="B81">
        <f t="shared" si="6"/>
        <v>7.5411890213890223E-27</v>
      </c>
      <c r="C81" s="13">
        <f t="shared" si="5"/>
        <v>3.5346734560672171</v>
      </c>
      <c r="D81" s="13">
        <f t="shared" si="7"/>
        <v>3.5346734560672197</v>
      </c>
    </row>
    <row r="82" spans="1:4" x14ac:dyDescent="0.2">
      <c r="A82">
        <f t="shared" si="4"/>
        <v>80</v>
      </c>
      <c r="B82">
        <f t="shared" si="6"/>
        <v>2.1200294905723413E-27</v>
      </c>
      <c r="C82" s="13">
        <f t="shared" si="5"/>
        <v>3.557115150956291</v>
      </c>
      <c r="D82" s="13">
        <f t="shared" si="7"/>
        <v>3.5571151509562893</v>
      </c>
    </row>
    <row r="83" spans="1:4" x14ac:dyDescent="0.2">
      <c r="A83">
        <f t="shared" si="4"/>
        <v>81</v>
      </c>
      <c r="B83">
        <f t="shared" si="6"/>
        <v>5.9228360072319385E-28</v>
      </c>
      <c r="C83" s="13">
        <f t="shared" si="5"/>
        <v>3.579416158042751</v>
      </c>
      <c r="D83" s="13">
        <f t="shared" si="7"/>
        <v>3.5794161580427541</v>
      </c>
    </row>
    <row r="84" spans="1:4" x14ac:dyDescent="0.2">
      <c r="A84">
        <f t="shared" si="4"/>
        <v>82</v>
      </c>
      <c r="B84">
        <f t="shared" si="6"/>
        <v>1.6445108822162419E-28</v>
      </c>
      <c r="C84" s="13">
        <f t="shared" si="5"/>
        <v>3.6015790903432441</v>
      </c>
      <c r="D84" s="13">
        <f t="shared" si="7"/>
        <v>3.6015790903432432</v>
      </c>
    </row>
    <row r="85" spans="1:4" x14ac:dyDescent="0.2">
      <c r="A85">
        <f t="shared" si="4"/>
        <v>83</v>
      </c>
      <c r="B85">
        <f t="shared" si="6"/>
        <v>4.5383263631065757E-29</v>
      </c>
      <c r="C85" s="13">
        <f t="shared" si="5"/>
        <v>3.6236064809815507</v>
      </c>
      <c r="D85" s="13">
        <f t="shared" si="7"/>
        <v>3.6236064809815538</v>
      </c>
    </row>
    <row r="86" spans="1:4" x14ac:dyDescent="0.2">
      <c r="A86">
        <f t="shared" si="4"/>
        <v>84</v>
      </c>
      <c r="B86">
        <f t="shared" si="6"/>
        <v>1.2449116400768711E-29</v>
      </c>
      <c r="C86" s="13">
        <f t="shared" si="5"/>
        <v>3.6455007865669424</v>
      </c>
      <c r="D86" s="13">
        <f t="shared" si="7"/>
        <v>3.6455007865669415</v>
      </c>
    </row>
    <row r="87" spans="1:4" x14ac:dyDescent="0.2">
      <c r="A87">
        <f t="shared" si="4"/>
        <v>85</v>
      </c>
      <c r="B87">
        <f t="shared" si="6"/>
        <v>3.3946601814115479E-30</v>
      </c>
      <c r="C87" s="13">
        <f t="shared" si="5"/>
        <v>3.6672643903909674</v>
      </c>
      <c r="D87" s="13">
        <f t="shared" si="7"/>
        <v>3.6672643903909701</v>
      </c>
    </row>
    <row r="88" spans="1:4" x14ac:dyDescent="0.2">
      <c r="A88">
        <f t="shared" si="4"/>
        <v>86</v>
      </c>
      <c r="B88">
        <f t="shared" si="6"/>
        <v>9.2023653243151027E-31</v>
      </c>
      <c r="C88" s="13">
        <f t="shared" si="5"/>
        <v>3.6888996054546439</v>
      </c>
      <c r="D88" s="13">
        <f t="shared" si="7"/>
        <v>3.688899605454643</v>
      </c>
    </row>
    <row r="89" spans="1:4" x14ac:dyDescent="0.2">
      <c r="A89">
        <f t="shared" si="4"/>
        <v>87</v>
      </c>
      <c r="B89">
        <f t="shared" si="6"/>
        <v>2.4801487179898406E-31</v>
      </c>
      <c r="C89" s="13">
        <f t="shared" si="5"/>
        <v>3.7104086773367428</v>
      </c>
      <c r="D89" s="13">
        <f t="shared" si="7"/>
        <v>3.7104086773367464</v>
      </c>
    </row>
    <row r="90" spans="1:4" x14ac:dyDescent="0.2">
      <c r="A90">
        <f t="shared" si="4"/>
        <v>88</v>
      </c>
      <c r="B90">
        <f t="shared" si="6"/>
        <v>6.6459961605788004E-32</v>
      </c>
      <c r="C90" s="13">
        <f t="shared" si="5"/>
        <v>3.731793786913419</v>
      </c>
      <c r="D90" s="13">
        <f t="shared" si="7"/>
        <v>3.7317937869134181</v>
      </c>
    </row>
    <row r="91" spans="1:4" x14ac:dyDescent="0.2">
      <c r="A91">
        <f t="shared" si="4"/>
        <v>89</v>
      </c>
      <c r="B91">
        <f t="shared" si="6"/>
        <v>1.770822043692506E-32</v>
      </c>
      <c r="C91" s="13">
        <f t="shared" si="5"/>
        <v>3.7530570529383147</v>
      </c>
      <c r="D91" s="13">
        <f t="shared" si="7"/>
        <v>3.7530570529383178</v>
      </c>
    </row>
    <row r="92" spans="1:4" x14ac:dyDescent="0.2">
      <c r="A92">
        <f t="shared" ref="A92:A100" si="8">A91+1</f>
        <v>90</v>
      </c>
      <c r="B92">
        <f t="shared" si="6"/>
        <v>4.6919129694068152E-33</v>
      </c>
      <c r="C92" s="13">
        <f t="shared" si="5"/>
        <v>3.7742005344919809</v>
      </c>
      <c r="D92" s="13">
        <f t="shared" si="7"/>
        <v>3.77420053449198</v>
      </c>
    </row>
    <row r="93" spans="1:4" x14ac:dyDescent="0.2">
      <c r="A93">
        <f t="shared" si="8"/>
        <v>91</v>
      </c>
      <c r="B93">
        <f t="shared" si="6"/>
        <v>1.2362670051731645E-33</v>
      </c>
      <c r="C93" s="13">
        <f t="shared" si="5"/>
        <v>3.7952262333084081</v>
      </c>
      <c r="D93" s="13">
        <f t="shared" si="7"/>
        <v>3.7952262333084108</v>
      </c>
    </row>
    <row r="94" spans="1:4" x14ac:dyDescent="0.2">
      <c r="A94">
        <f t="shared" si="8"/>
        <v>92</v>
      </c>
      <c r="B94">
        <f t="shared" si="6"/>
        <v>3.2395778716420049E-34</v>
      </c>
      <c r="C94" s="13">
        <f t="shared" si="5"/>
        <v>3.8161360959863364</v>
      </c>
      <c r="D94" s="13">
        <f t="shared" si="7"/>
        <v>3.8161360959863355</v>
      </c>
    </row>
    <row r="95" spans="1:4" x14ac:dyDescent="0.2">
      <c r="A95">
        <f t="shared" si="8"/>
        <v>93</v>
      </c>
      <c r="B95">
        <f t="shared" si="6"/>
        <v>8.4431463941901484E-35</v>
      </c>
      <c r="C95" s="13">
        <f t="shared" si="5"/>
        <v>3.8369320160920171</v>
      </c>
      <c r="D95" s="13">
        <f t="shared" si="7"/>
        <v>3.8369320160920197</v>
      </c>
    </row>
    <row r="96" spans="1:4" x14ac:dyDescent="0.2">
      <c r="A96">
        <f t="shared" si="8"/>
        <v>94</v>
      </c>
      <c r="B96">
        <f t="shared" si="6"/>
        <v>2.1886954929639956E-35</v>
      </c>
      <c r="C96" s="13">
        <f t="shared" si="5"/>
        <v>3.8576158361601012</v>
      </c>
      <c r="D96" s="13">
        <f t="shared" si="7"/>
        <v>3.8576158361600998</v>
      </c>
    </row>
    <row r="97" spans="1:4" x14ac:dyDescent="0.2">
      <c r="A97">
        <f t="shared" si="8"/>
        <v>95</v>
      </c>
      <c r="B97">
        <f t="shared" si="6"/>
        <v>5.6436014223767921E-36</v>
      </c>
      <c r="C97" s="13">
        <f t="shared" si="5"/>
        <v>3.8781893495983821</v>
      </c>
      <c r="D97" s="13">
        <f t="shared" si="7"/>
        <v>3.8781893495983857</v>
      </c>
    </row>
    <row r="98" spans="1:4" x14ac:dyDescent="0.2">
      <c r="A98">
        <f t="shared" si="8"/>
        <v>96</v>
      </c>
      <c r="B98">
        <f t="shared" si="6"/>
        <v>1.4475767750822692E-36</v>
      </c>
      <c r="C98" s="13">
        <f t="shared" si="5"/>
        <v>3.8986543025022304</v>
      </c>
      <c r="D98" s="13">
        <f t="shared" si="7"/>
        <v>3.8986543025022282</v>
      </c>
    </row>
    <row r="99" spans="1:4" x14ac:dyDescent="0.2">
      <c r="A99">
        <f t="shared" si="8"/>
        <v>97</v>
      </c>
      <c r="B99">
        <f t="shared" si="6"/>
        <v>3.6937284934016328E-37</v>
      </c>
      <c r="C99" s="13">
        <f t="shared" si="5"/>
        <v>3.919012395383628</v>
      </c>
      <c r="D99" s="13">
        <f t="shared" si="7"/>
        <v>3.9190123953836316</v>
      </c>
    </row>
    <row r="100" spans="1:4" x14ac:dyDescent="0.2">
      <c r="A100">
        <f t="shared" si="8"/>
        <v>98</v>
      </c>
      <c r="B100">
        <f t="shared" si="6"/>
        <v>9.3766939424858993E-38</v>
      </c>
      <c r="C100" s="13">
        <f t="shared" si="5"/>
        <v>3.9392652848199621</v>
      </c>
      <c r="D100" s="13">
        <f t="shared" si="7"/>
        <v>3.9392652848199599</v>
      </c>
    </row>
    <row r="101" spans="1:4" x14ac:dyDescent="0.2">
      <c r="A101">
        <f t="shared" ref="A101:A102" si="9">A100+1</f>
        <v>99</v>
      </c>
      <c r="B101">
        <f t="shared" si="6"/>
        <v>2.3682021018828295E-38</v>
      </c>
      <c r="C101" s="13">
        <f t="shared" si="5"/>
        <v>3.9594145850267579</v>
      </c>
      <c r="D101" s="13">
        <f t="shared" si="7"/>
        <v>3.9594145850267619</v>
      </c>
    </row>
    <row r="102" spans="1:4" x14ac:dyDescent="0.2">
      <c r="A102">
        <f t="shared" si="9"/>
        <v>100</v>
      </c>
      <c r="B102">
        <f t="shared" si="6"/>
        <v>5.9510611726613367E-39</v>
      </c>
      <c r="C102" s="13">
        <f t="shared" si="5"/>
        <v>3.979461869358941</v>
      </c>
      <c r="D102" s="13">
        <f t="shared" si="7"/>
        <v>3.9794618693589392</v>
      </c>
    </row>
    <row r="103" spans="1:4" x14ac:dyDescent="0.2">
      <c r="A103">
        <f t="shared" ref="A103:A166" si="10">A102+1</f>
        <v>101</v>
      </c>
      <c r="B103">
        <f t="shared" si="6"/>
        <v>1.4879852650982006E-39</v>
      </c>
      <c r="C103" s="13">
        <f t="shared" si="5"/>
        <v>3.9994086717442006</v>
      </c>
      <c r="D103" s="13">
        <f t="shared" si="7"/>
        <v>3.9994086717442041</v>
      </c>
    </row>
    <row r="104" spans="1:4" x14ac:dyDescent="0.2">
      <c r="A104">
        <f t="shared" si="10"/>
        <v>102</v>
      </c>
      <c r="B104">
        <f t="shared" si="6"/>
        <v>3.7021406061576859E-40</v>
      </c>
      <c r="C104" s="13">
        <f t="shared" si="5"/>
        <v>4.0192564880525303</v>
      </c>
      <c r="D104" s="13">
        <f t="shared" si="7"/>
        <v>4.0192564880525286</v>
      </c>
    </row>
    <row r="105" spans="1:4" x14ac:dyDescent="0.2">
      <c r="A105">
        <f t="shared" si="10"/>
        <v>103</v>
      </c>
      <c r="B105">
        <f t="shared" si="6"/>
        <v>9.1659677989850351E-41</v>
      </c>
      <c r="C105" s="13">
        <f t="shared" si="5"/>
        <v>4.0390067774050342</v>
      </c>
      <c r="D105" s="13">
        <f t="shared" si="7"/>
        <v>4.0390067774050378</v>
      </c>
    </row>
    <row r="106" spans="1:4" x14ac:dyDescent="0.2">
      <c r="A106">
        <f t="shared" si="10"/>
        <v>104</v>
      </c>
      <c r="B106">
        <f t="shared" si="6"/>
        <v>2.2583723749245535E-41</v>
      </c>
      <c r="C106" s="13">
        <f t="shared" si="5"/>
        <v>4.0586609634255941</v>
      </c>
      <c r="D106" s="13">
        <f t="shared" si="7"/>
        <v>4.0586609634255923</v>
      </c>
    </row>
    <row r="107" spans="1:4" x14ac:dyDescent="0.2">
      <c r="A107">
        <f t="shared" si="10"/>
        <v>105</v>
      </c>
      <c r="B107">
        <f t="shared" si="6"/>
        <v>5.5376417500638448E-42</v>
      </c>
      <c r="C107" s="13">
        <f t="shared" si="5"/>
        <v>4.0782204354380927</v>
      </c>
      <c r="D107" s="13">
        <f t="shared" si="7"/>
        <v>4.0782204354380962</v>
      </c>
    </row>
    <row r="108" spans="1:4" x14ac:dyDescent="0.2">
      <c r="A108">
        <f t="shared" si="10"/>
        <v>106</v>
      </c>
      <c r="B108">
        <f t="shared" si="6"/>
        <v>1.3514068689777355E-42</v>
      </c>
      <c r="C108" s="13">
        <f t="shared" si="5"/>
        <v>4.0976865496123791</v>
      </c>
      <c r="D108" s="13">
        <f t="shared" si="7"/>
        <v>4.0976865496123773</v>
      </c>
    </row>
    <row r="109" spans="1:4" x14ac:dyDescent="0.2">
      <c r="A109">
        <f t="shared" si="10"/>
        <v>107</v>
      </c>
      <c r="B109">
        <f t="shared" si="6"/>
        <v>3.2824555924929621E-43</v>
      </c>
      <c r="C109" s="13">
        <f t="shared" si="5"/>
        <v>4.1170606300613128</v>
      </c>
      <c r="D109" s="13">
        <f t="shared" si="7"/>
        <v>4.1170606300613164</v>
      </c>
    </row>
    <row r="110" spans="1:4" x14ac:dyDescent="0.2">
      <c r="A110">
        <f t="shared" si="10"/>
        <v>108</v>
      </c>
      <c r="B110">
        <f t="shared" si="6"/>
        <v>7.9356446571798834E-44</v>
      </c>
      <c r="C110" s="13">
        <f t="shared" si="5"/>
        <v>4.1363439698917404</v>
      </c>
      <c r="D110" s="13">
        <f t="shared" si="7"/>
        <v>4.1363439698917395</v>
      </c>
    </row>
    <row r="111" spans="1:4" x14ac:dyDescent="0.2">
      <c r="A111">
        <f t="shared" si="10"/>
        <v>109</v>
      </c>
      <c r="B111">
        <f t="shared" si="6"/>
        <v>1.9096552546501151E-44</v>
      </c>
      <c r="C111" s="13">
        <f t="shared" si="5"/>
        <v>4.1555378322114187</v>
      </c>
      <c r="D111" s="13">
        <f t="shared" si="7"/>
        <v>4.1555378322114223</v>
      </c>
    </row>
    <row r="112" spans="1:4" x14ac:dyDescent="0.2">
      <c r="A112">
        <f t="shared" si="10"/>
        <v>110</v>
      </c>
      <c r="B112">
        <f t="shared" si="6"/>
        <v>4.5744152213753052E-45</v>
      </c>
      <c r="C112" s="13">
        <f t="shared" si="5"/>
        <v>4.1746434510944423</v>
      </c>
      <c r="D112" s="13">
        <f t="shared" si="7"/>
        <v>4.1746434510944406</v>
      </c>
    </row>
    <row r="113" spans="1:4" x14ac:dyDescent="0.2">
      <c r="A113">
        <f t="shared" si="10"/>
        <v>111</v>
      </c>
      <c r="B113">
        <f t="shared" si="6"/>
        <v>1.0907925307087176E-45</v>
      </c>
      <c r="C113" s="13">
        <f t="shared" si="5"/>
        <v>4.1936620325069365</v>
      </c>
      <c r="D113" s="13">
        <f t="shared" si="7"/>
        <v>4.19366203250694</v>
      </c>
    </row>
    <row r="114" spans="1:4" x14ac:dyDescent="0.2">
      <c r="A114">
        <f t="shared" si="10"/>
        <v>112</v>
      </c>
      <c r="B114">
        <f t="shared" si="6"/>
        <v>2.5893602259354933E-46</v>
      </c>
      <c r="C114" s="13">
        <f t="shared" si="5"/>
        <v>4.2125947551953002</v>
      </c>
      <c r="D114" s="13">
        <f t="shared" si="7"/>
        <v>4.2125947551952985</v>
      </c>
    </row>
    <row r="115" spans="1:4" x14ac:dyDescent="0.2">
      <c r="A115">
        <f t="shared" si="10"/>
        <v>113</v>
      </c>
      <c r="B115">
        <f t="shared" si="6"/>
        <v>6.119331787616296E-47</v>
      </c>
      <c r="C115" s="13">
        <f t="shared" si="5"/>
        <v>4.2314427715385312</v>
      </c>
      <c r="D115" s="13">
        <f t="shared" si="7"/>
        <v>4.2314427715385339</v>
      </c>
    </row>
    <row r="116" spans="1:4" x14ac:dyDescent="0.2">
      <c r="A116">
        <f t="shared" si="10"/>
        <v>114</v>
      </c>
      <c r="B116">
        <f t="shared" si="6"/>
        <v>1.439772577574611E-47</v>
      </c>
      <c r="C116" s="13">
        <f t="shared" si="5"/>
        <v>4.2502072083666862</v>
      </c>
      <c r="D116" s="13">
        <f t="shared" si="7"/>
        <v>4.2502072083666853</v>
      </c>
    </row>
    <row r="117" spans="1:4" x14ac:dyDescent="0.2">
      <c r="A117">
        <f t="shared" si="10"/>
        <v>115</v>
      </c>
      <c r="B117">
        <f t="shared" si="6"/>
        <v>3.3727101383954126E-48</v>
      </c>
      <c r="C117" s="13">
        <f t="shared" si="5"/>
        <v>4.2688891677468366</v>
      </c>
      <c r="D117" s="13">
        <f t="shared" si="7"/>
        <v>4.2688891677468392</v>
      </c>
    </row>
    <row r="118" spans="1:4" x14ac:dyDescent="0.2">
      <c r="A118">
        <f t="shared" si="10"/>
        <v>116</v>
      </c>
      <c r="B118">
        <f t="shared" si="6"/>
        <v>7.8663981783451104E-49</v>
      </c>
      <c r="C118" s="13">
        <f t="shared" si="5"/>
        <v>4.2874897277383237</v>
      </c>
      <c r="D118" s="13">
        <f t="shared" si="7"/>
        <v>4.2874897277383228</v>
      </c>
    </row>
    <row r="119" spans="1:4" x14ac:dyDescent="0.2">
      <c r="A119">
        <f t="shared" si="10"/>
        <v>117</v>
      </c>
      <c r="B119">
        <f t="shared" si="6"/>
        <v>1.8268416195639385E-49</v>
      </c>
      <c r="C119" s="13">
        <f t="shared" si="5"/>
        <v>4.3060099431185472</v>
      </c>
      <c r="D119" s="13">
        <f t="shared" si="7"/>
        <v>4.3060099431185508</v>
      </c>
    </row>
    <row r="120" spans="1:4" x14ac:dyDescent="0.2">
      <c r="A120">
        <f t="shared" si="10"/>
        <v>118</v>
      </c>
      <c r="B120">
        <f t="shared" si="6"/>
        <v>4.2244476456925006E-50</v>
      </c>
      <c r="C120" s="13">
        <f t="shared" si="5"/>
        <v>4.3244508460808966</v>
      </c>
      <c r="D120" s="13">
        <f t="shared" si="7"/>
        <v>4.3244508460808948</v>
      </c>
    </row>
    <row r="121" spans="1:4" x14ac:dyDescent="0.2">
      <c r="A121">
        <f t="shared" si="10"/>
        <v>119</v>
      </c>
      <c r="B121">
        <f t="shared" si="6"/>
        <v>9.7274444259222862E-51</v>
      </c>
      <c r="C121" s="13">
        <f t="shared" si="5"/>
        <v>4.3428134469058852</v>
      </c>
      <c r="D121" s="13">
        <f t="shared" si="7"/>
        <v>4.3428134469058888</v>
      </c>
    </row>
    <row r="122" spans="1:4" x14ac:dyDescent="0.2">
      <c r="A122">
        <f t="shared" si="10"/>
        <v>120</v>
      </c>
      <c r="B122">
        <f t="shared" si="6"/>
        <v>2.2305031410390345E-51</v>
      </c>
      <c r="C122" s="13">
        <f t="shared" si="5"/>
        <v>4.3610987346070065</v>
      </c>
      <c r="D122" s="13">
        <f t="shared" si="7"/>
        <v>4.3610987346070038</v>
      </c>
    </row>
    <row r="123" spans="1:4" x14ac:dyDescent="0.2">
      <c r="A123">
        <f t="shared" si="10"/>
        <v>121</v>
      </c>
      <c r="B123">
        <f t="shared" si="6"/>
        <v>5.0932779911134061E-52</v>
      </c>
      <c r="C123" s="13">
        <f t="shared" si="5"/>
        <v>4.3793076775521529</v>
      </c>
      <c r="D123" s="13">
        <f t="shared" si="7"/>
        <v>4.3793076775521564</v>
      </c>
    </row>
    <row r="124" spans="1:4" x14ac:dyDescent="0.2">
      <c r="A124">
        <f t="shared" si="10"/>
        <v>122</v>
      </c>
      <c r="B124">
        <f t="shared" si="6"/>
        <v>1.158236740776395E-52</v>
      </c>
      <c r="C124" s="13">
        <f t="shared" si="5"/>
        <v>4.3974412240620637</v>
      </c>
      <c r="D124" s="13">
        <f t="shared" si="7"/>
        <v>4.3974412240620619</v>
      </c>
    </row>
    <row r="125" spans="1:4" x14ac:dyDescent="0.2">
      <c r="A125">
        <f t="shared" si="10"/>
        <v>123</v>
      </c>
      <c r="B125">
        <f t="shared" si="6"/>
        <v>2.6231155277987634E-53</v>
      </c>
      <c r="C125" s="13">
        <f t="shared" si="5"/>
        <v>4.4155003029864686</v>
      </c>
      <c r="D125" s="13">
        <f t="shared" si="7"/>
        <v>4.4155003029864712</v>
      </c>
    </row>
    <row r="126" spans="1:4" x14ac:dyDescent="0.2">
      <c r="A126">
        <f t="shared" si="10"/>
        <v>124</v>
      </c>
      <c r="B126">
        <f t="shared" si="6"/>
        <v>5.9165984324242413E-54</v>
      </c>
      <c r="C126" s="13">
        <f t="shared" si="5"/>
        <v>4.4334858242592938</v>
      </c>
      <c r="D126" s="13">
        <f t="shared" si="7"/>
        <v>4.4334858242592912</v>
      </c>
    </row>
    <row r="127" spans="1:4" x14ac:dyDescent="0.2">
      <c r="A127">
        <f t="shared" si="10"/>
        <v>125</v>
      </c>
      <c r="B127">
        <f t="shared" si="6"/>
        <v>1.3291549147822432E-54</v>
      </c>
      <c r="C127" s="13">
        <f t="shared" si="5"/>
        <v>4.4513986794335132</v>
      </c>
      <c r="D127" s="13">
        <f t="shared" si="7"/>
        <v>4.4513986794335159</v>
      </c>
    </row>
    <row r="128" spans="1:4" x14ac:dyDescent="0.2">
      <c r="A128">
        <f t="shared" si="10"/>
        <v>126</v>
      </c>
      <c r="B128">
        <f t="shared" si="6"/>
        <v>2.9740067471271811E-55</v>
      </c>
      <c r="C128" s="13">
        <f t="shared" si="5"/>
        <v>4.4692397421968693</v>
      </c>
      <c r="D128" s="13">
        <f t="shared" si="7"/>
        <v>4.4692397421968657</v>
      </c>
    </row>
    <row r="129" spans="1:4" x14ac:dyDescent="0.2">
      <c r="A129">
        <f t="shared" si="10"/>
        <v>127</v>
      </c>
      <c r="B129">
        <f t="shared" si="6"/>
        <v>6.6280370091470834E-56</v>
      </c>
      <c r="C129" s="13">
        <f t="shared" si="5"/>
        <v>4.4870098688689817</v>
      </c>
      <c r="D129" s="13">
        <f t="shared" si="7"/>
        <v>4.4870098688689843</v>
      </c>
    </row>
    <row r="130" spans="1:4" x14ac:dyDescent="0.2">
      <c r="A130">
        <f t="shared" si="10"/>
        <v>128</v>
      </c>
      <c r="B130">
        <f t="shared" si="6"/>
        <v>1.4713571257482251E-56</v>
      </c>
      <c r="C130" s="13">
        <f t="shared" si="5"/>
        <v>4.5047098988809715</v>
      </c>
      <c r="D130" s="13">
        <f t="shared" si="7"/>
        <v>4.5047098988809671</v>
      </c>
    </row>
    <row r="131" spans="1:4" x14ac:dyDescent="0.2">
      <c r="A131">
        <f t="shared" si="10"/>
        <v>129</v>
      </c>
      <c r="B131">
        <f t="shared" si="6"/>
        <v>3.2535300586965224E-57</v>
      </c>
      <c r="C131" s="13">
        <f t="shared" si="5"/>
        <v>4.5223406552380281</v>
      </c>
      <c r="D131" s="13">
        <f t="shared" si="7"/>
        <v>4.5223406552380316</v>
      </c>
    </row>
    <row r="132" spans="1:4" x14ac:dyDescent="0.2">
      <c r="A132">
        <f t="shared" si="10"/>
        <v>130</v>
      </c>
      <c r="B132">
        <f t="shared" si="6"/>
        <v>7.1665189721823521E-58</v>
      </c>
      <c r="C132" s="13">
        <f t="shared" ref="C132:C195" si="11">B131/B132</f>
        <v>4.5399029449659789</v>
      </c>
      <c r="D132" s="13">
        <f t="shared" si="7"/>
        <v>4.5399029449659745</v>
      </c>
    </row>
    <row r="133" spans="1:4" x14ac:dyDescent="0.2">
      <c r="A133">
        <f t="shared" si="10"/>
        <v>131</v>
      </c>
      <c r="B133">
        <f t="shared" ref="B133:B196" si="12">B131*2*PI()/A132</f>
        <v>1.5725024816360867E-58</v>
      </c>
      <c r="C133" s="13">
        <f t="shared" si="11"/>
        <v>4.5573975595421983</v>
      </c>
      <c r="D133" s="13">
        <f t="shared" si="7"/>
        <v>4.5573975595422027</v>
      </c>
    </row>
    <row r="134" spans="1:4" x14ac:dyDescent="0.2">
      <c r="A134">
        <f t="shared" si="10"/>
        <v>132</v>
      </c>
      <c r="B134">
        <f t="shared" si="12"/>
        <v>3.437295168674802E-59</v>
      </c>
      <c r="C134" s="13">
        <f t="shared" si="11"/>
        <v>4.5748252753118717</v>
      </c>
      <c r="D134" s="13">
        <f t="shared" ref="D134:D197" si="13">D132*A133/A132</f>
        <v>4.5748252753118663</v>
      </c>
    </row>
    <row r="135" spans="1:4" x14ac:dyDescent="0.2">
      <c r="A135">
        <f t="shared" si="10"/>
        <v>133</v>
      </c>
      <c r="B135">
        <f t="shared" si="12"/>
        <v>7.4850943091812861E-60</v>
      </c>
      <c r="C135" s="13">
        <f t="shared" si="11"/>
        <v>4.5921868538898485</v>
      </c>
      <c r="D135" s="13">
        <f t="shared" si="13"/>
        <v>4.5921868538898529</v>
      </c>
    </row>
    <row r="136" spans="1:4" x14ac:dyDescent="0.2">
      <c r="A136">
        <f t="shared" si="10"/>
        <v>134</v>
      </c>
      <c r="B136">
        <f t="shared" si="12"/>
        <v>1.6238468045305934E-60</v>
      </c>
      <c r="C136" s="13">
        <f t="shared" si="11"/>
        <v>4.6094830425490834</v>
      </c>
      <c r="D136" s="13">
        <f t="shared" si="13"/>
        <v>4.609483042549078</v>
      </c>
    </row>
    <row r="137" spans="1:4" x14ac:dyDescent="0.2">
      <c r="A137">
        <f t="shared" si="10"/>
        <v>135</v>
      </c>
      <c r="B137">
        <f t="shared" si="12"/>
        <v>3.509718998977716E-61</v>
      </c>
      <c r="C137" s="13">
        <f t="shared" si="11"/>
        <v>4.6267145745957867</v>
      </c>
      <c r="D137" s="13">
        <f t="shared" si="13"/>
        <v>4.6267145745957921</v>
      </c>
    </row>
    <row r="138" spans="1:4" x14ac:dyDescent="0.2">
      <c r="A138">
        <f t="shared" si="10"/>
        <v>136</v>
      </c>
      <c r="B138">
        <f t="shared" si="12"/>
        <v>7.5577262098793681E-62</v>
      </c>
      <c r="C138" s="13">
        <f t="shared" si="11"/>
        <v>4.6438821697322847</v>
      </c>
      <c r="D138" s="13">
        <f t="shared" si="13"/>
        <v>4.6438821697322794</v>
      </c>
    </row>
    <row r="139" spans="1:4" x14ac:dyDescent="0.2">
      <c r="A139">
        <f t="shared" si="10"/>
        <v>137</v>
      </c>
      <c r="B139">
        <f t="shared" si="12"/>
        <v>1.6214863857871935E-62</v>
      </c>
      <c r="C139" s="13">
        <f t="shared" si="11"/>
        <v>4.6609865344076074</v>
      </c>
      <c r="D139" s="13">
        <f t="shared" si="13"/>
        <v>4.6609865344076127</v>
      </c>
    </row>
    <row r="140" spans="1:4" x14ac:dyDescent="0.2">
      <c r="A140">
        <f t="shared" si="10"/>
        <v>138</v>
      </c>
      <c r="B140">
        <f t="shared" si="12"/>
        <v>3.4661747647883286E-63</v>
      </c>
      <c r="C140" s="13">
        <f t="shared" si="11"/>
        <v>4.6780283621567884</v>
      </c>
      <c r="D140" s="13">
        <f t="shared" si="13"/>
        <v>4.6780283621567813</v>
      </c>
    </row>
    <row r="141" spans="1:4" x14ac:dyDescent="0.2">
      <c r="A141">
        <f t="shared" si="10"/>
        <v>139</v>
      </c>
      <c r="B141">
        <f t="shared" si="12"/>
        <v>7.3826807499781339E-64</v>
      </c>
      <c r="C141" s="13">
        <f t="shared" si="11"/>
        <v>4.69500833392883</v>
      </c>
      <c r="D141" s="13">
        <f t="shared" si="13"/>
        <v>4.6950083339288353</v>
      </c>
    </row>
    <row r="142" spans="1:4" x14ac:dyDescent="0.2">
      <c r="A142">
        <f t="shared" si="10"/>
        <v>140</v>
      </c>
      <c r="B142">
        <f t="shared" si="12"/>
        <v>1.5668070758442218E-64</v>
      </c>
      <c r="C142" s="13">
        <f t="shared" si="11"/>
        <v>4.7119271184043017</v>
      </c>
      <c r="D142" s="13">
        <f t="shared" si="13"/>
        <v>4.7119271184042937</v>
      </c>
    </row>
    <row r="143" spans="1:4" x14ac:dyDescent="0.2">
      <c r="A143">
        <f t="shared" si="10"/>
        <v>141</v>
      </c>
      <c r="B143">
        <f t="shared" si="12"/>
        <v>3.3133393725614412E-65</v>
      </c>
      <c r="C143" s="13">
        <f t="shared" si="11"/>
        <v>4.7287853723024194</v>
      </c>
      <c r="D143" s="13">
        <f t="shared" si="13"/>
        <v>4.7287853723024238</v>
      </c>
    </row>
    <row r="144" spans="1:4" x14ac:dyDescent="0.2">
      <c r="A144">
        <f t="shared" si="10"/>
        <v>142</v>
      </c>
      <c r="B144">
        <f t="shared" si="12"/>
        <v>6.9819426937088128E-66</v>
      </c>
      <c r="C144" s="13">
        <f t="shared" si="11"/>
        <v>4.7455837406786179</v>
      </c>
      <c r="D144" s="13">
        <f t="shared" si="13"/>
        <v>4.7455837406786108</v>
      </c>
    </row>
    <row r="145" spans="1:4" x14ac:dyDescent="0.2">
      <c r="A145">
        <f t="shared" si="10"/>
        <v>143</v>
      </c>
      <c r="B145">
        <f t="shared" si="12"/>
        <v>1.4660792438998362E-66</v>
      </c>
      <c r="C145" s="13">
        <f t="shared" si="11"/>
        <v>4.7623228572123653</v>
      </c>
      <c r="D145" s="13">
        <f t="shared" si="13"/>
        <v>4.7623228572123706</v>
      </c>
    </row>
    <row r="146" spans="1:4" x14ac:dyDescent="0.2">
      <c r="A146">
        <f t="shared" si="10"/>
        <v>144</v>
      </c>
      <c r="B146">
        <f t="shared" si="12"/>
        <v>3.0677510313762986E-67</v>
      </c>
      <c r="C146" s="13">
        <f t="shared" si="11"/>
        <v>4.7790033444862132</v>
      </c>
      <c r="D146" s="13">
        <f t="shared" si="13"/>
        <v>4.779003344486207</v>
      </c>
    </row>
    <row r="147" spans="1:4" x14ac:dyDescent="0.2">
      <c r="A147">
        <f t="shared" si="10"/>
        <v>145</v>
      </c>
      <c r="B147">
        <f t="shared" si="12"/>
        <v>6.3969774753002832E-68</v>
      </c>
      <c r="C147" s="13">
        <f t="shared" si="11"/>
        <v>4.7956258142558088</v>
      </c>
      <c r="D147" s="13">
        <f t="shared" si="13"/>
        <v>4.7956258142558132</v>
      </c>
    </row>
    <row r="148" spans="1:4" x14ac:dyDescent="0.2">
      <c r="A148">
        <f t="shared" si="10"/>
        <v>146</v>
      </c>
      <c r="B148">
        <f t="shared" si="12"/>
        <v>1.3293274625123158E-68</v>
      </c>
      <c r="C148" s="13">
        <f t="shared" si="11"/>
        <v>4.8121908677118128</v>
      </c>
      <c r="D148" s="13">
        <f t="shared" si="13"/>
        <v>4.8121908677118057</v>
      </c>
    </row>
    <row r="149" spans="1:4" x14ac:dyDescent="0.2">
      <c r="A149">
        <f t="shared" si="10"/>
        <v>147</v>
      </c>
      <c r="B149">
        <f t="shared" si="12"/>
        <v>2.7529722522716095E-69</v>
      </c>
      <c r="C149" s="13">
        <f t="shared" si="11"/>
        <v>4.8286990957334348</v>
      </c>
      <c r="D149" s="13">
        <f t="shared" si="13"/>
        <v>4.8286990957334393</v>
      </c>
    </row>
    <row r="150" spans="1:4" x14ac:dyDescent="0.2">
      <c r="A150">
        <f t="shared" si="10"/>
        <v>148</v>
      </c>
      <c r="B150">
        <f t="shared" si="12"/>
        <v>5.6819120958419756E-70</v>
      </c>
      <c r="C150" s="13">
        <f t="shared" si="11"/>
        <v>4.8451510791344958</v>
      </c>
      <c r="D150" s="13">
        <f t="shared" si="13"/>
        <v>4.8451510791344896</v>
      </c>
    </row>
    <row r="151" spans="1:4" x14ac:dyDescent="0.2">
      <c r="A151">
        <f t="shared" si="10"/>
        <v>149</v>
      </c>
      <c r="B151">
        <f t="shared" si="12"/>
        <v>1.1687455950368967E-70</v>
      </c>
      <c r="C151" s="13">
        <f t="shared" si="11"/>
        <v>4.8615473889016885</v>
      </c>
      <c r="D151" s="13">
        <f t="shared" si="13"/>
        <v>4.8615473889016938</v>
      </c>
    </row>
    <row r="152" spans="1:4" x14ac:dyDescent="0.2">
      <c r="A152">
        <f t="shared" si="10"/>
        <v>150</v>
      </c>
      <c r="B152">
        <f t="shared" si="12"/>
        <v>2.3960071541798837E-71</v>
      </c>
      <c r="C152" s="9">
        <f t="shared" si="11"/>
        <v>4.8778885864259465</v>
      </c>
      <c r="D152" s="13">
        <f t="shared" si="13"/>
        <v>4.8778885864259385</v>
      </c>
    </row>
    <row r="153" spans="1:4" x14ac:dyDescent="0.2">
      <c r="A153">
        <f t="shared" si="10"/>
        <v>151</v>
      </c>
      <c r="B153">
        <f t="shared" si="12"/>
        <v>4.8956301003777947E-72</v>
      </c>
      <c r="C153" s="13">
        <f t="shared" si="11"/>
        <v>4.8941752237265321</v>
      </c>
      <c r="D153" s="13">
        <f t="shared" si="13"/>
        <v>4.8941752237265375</v>
      </c>
    </row>
    <row r="154" spans="1:4" x14ac:dyDescent="0.2">
      <c r="A154">
        <f t="shared" si="10"/>
        <v>152</v>
      </c>
      <c r="B154">
        <f t="shared" si="12"/>
        <v>9.9699052629405416E-73</v>
      </c>
      <c r="C154" s="13">
        <f t="shared" si="11"/>
        <v>4.9104078436687866</v>
      </c>
      <c r="D154" s="13">
        <f t="shared" si="13"/>
        <v>4.9104078436687786</v>
      </c>
    </row>
    <row r="155" spans="1:4" x14ac:dyDescent="0.2">
      <c r="A155">
        <f t="shared" si="10"/>
        <v>153</v>
      </c>
      <c r="B155">
        <f t="shared" si="12"/>
        <v>2.0236941523736765E-73</v>
      </c>
      <c r="C155" s="13">
        <f t="shared" si="11"/>
        <v>4.9265869801750517</v>
      </c>
      <c r="D155" s="13">
        <f t="shared" si="13"/>
        <v>4.9265869801750579</v>
      </c>
    </row>
    <row r="156" spans="1:4" x14ac:dyDescent="0.2">
      <c r="A156">
        <f t="shared" si="10"/>
        <v>154</v>
      </c>
      <c r="B156">
        <f t="shared" si="12"/>
        <v>4.0942981870640811E-74</v>
      </c>
      <c r="C156" s="13">
        <f t="shared" si="11"/>
        <v>4.9427131584297648</v>
      </c>
      <c r="D156" s="13">
        <f t="shared" si="13"/>
        <v>4.9427131584297568</v>
      </c>
    </row>
    <row r="157" spans="1:4" x14ac:dyDescent="0.2">
      <c r="A157">
        <f t="shared" si="10"/>
        <v>155</v>
      </c>
      <c r="B157">
        <f t="shared" si="12"/>
        <v>8.2566528340386574E-75</v>
      </c>
      <c r="C157" s="13">
        <f t="shared" si="11"/>
        <v>4.9587868950781564</v>
      </c>
      <c r="D157" s="13">
        <f t="shared" si="13"/>
        <v>4.9587868950781626</v>
      </c>
    </row>
    <row r="158" spans="1:4" x14ac:dyDescent="0.2">
      <c r="A158">
        <f t="shared" si="10"/>
        <v>156</v>
      </c>
      <c r="B158">
        <f t="shared" si="12"/>
        <v>1.6596925298176162E-75</v>
      </c>
      <c r="C158" s="13">
        <f t="shared" si="11"/>
        <v>4.9748086984195696</v>
      </c>
      <c r="D158" s="13">
        <f t="shared" si="13"/>
        <v>4.9748086984195607</v>
      </c>
    </row>
    <row r="159" spans="1:4" x14ac:dyDescent="0.2">
      <c r="A159">
        <f t="shared" si="10"/>
        <v>157</v>
      </c>
      <c r="B159">
        <f t="shared" si="12"/>
        <v>3.3255179341868196E-76</v>
      </c>
      <c r="C159" s="13">
        <f t="shared" si="11"/>
        <v>4.9907790685947893</v>
      </c>
      <c r="D159" s="13">
        <f t="shared" si="13"/>
        <v>4.9907790685947964</v>
      </c>
    </row>
    <row r="160" spans="1:4" x14ac:dyDescent="0.2">
      <c r="A160">
        <f t="shared" si="10"/>
        <v>158</v>
      </c>
      <c r="B160">
        <f t="shared" si="12"/>
        <v>6.6421373998635432E-77</v>
      </c>
      <c r="C160" s="13">
        <f t="shared" si="11"/>
        <v>5.0066984977684132</v>
      </c>
      <c r="D160" s="13">
        <f t="shared" si="13"/>
        <v>5.0066984977684044</v>
      </c>
    </row>
    <row r="161" spans="1:4" x14ac:dyDescent="0.2">
      <c r="A161">
        <f t="shared" si="10"/>
        <v>159</v>
      </c>
      <c r="B161">
        <f t="shared" si="12"/>
        <v>1.3224585710661287E-77</v>
      </c>
      <c r="C161" s="13">
        <f t="shared" si="11"/>
        <v>5.0225674703055843</v>
      </c>
      <c r="D161" s="13">
        <f t="shared" si="13"/>
        <v>5.0225674703055914</v>
      </c>
    </row>
    <row r="162" spans="1:4" x14ac:dyDescent="0.2">
      <c r="A162">
        <f t="shared" si="10"/>
        <v>160</v>
      </c>
      <c r="B162">
        <f t="shared" si="12"/>
        <v>2.624766045225826E-78</v>
      </c>
      <c r="C162" s="13">
        <f t="shared" si="11"/>
        <v>5.0383864629441621</v>
      </c>
      <c r="D162" s="13">
        <f t="shared" si="13"/>
        <v>5.0383864629441542</v>
      </c>
    </row>
    <row r="163" spans="1:4" x14ac:dyDescent="0.2">
      <c r="A163">
        <f t="shared" si="10"/>
        <v>161</v>
      </c>
      <c r="B163">
        <f t="shared" si="12"/>
        <v>5.1932826644227568E-79</v>
      </c>
      <c r="C163" s="13">
        <f t="shared" si="11"/>
        <v>5.0541559449615931</v>
      </c>
      <c r="D163" s="13">
        <f t="shared" si="13"/>
        <v>5.0541559449616011</v>
      </c>
    </row>
    <row r="164" spans="1:4" x14ac:dyDescent="0.2">
      <c r="A164">
        <f t="shared" si="10"/>
        <v>162</v>
      </c>
      <c r="B164">
        <f t="shared" si="12"/>
        <v>1.0243410838600484E-79</v>
      </c>
      <c r="C164" s="13">
        <f t="shared" si="11"/>
        <v>5.0698763783375638</v>
      </c>
      <c r="D164" s="13">
        <f t="shared" si="13"/>
        <v>5.0698763783375558</v>
      </c>
    </row>
    <row r="165" spans="1:4" x14ac:dyDescent="0.2">
      <c r="A165">
        <f t="shared" si="10"/>
        <v>163</v>
      </c>
      <c r="B165">
        <f t="shared" si="12"/>
        <v>2.0142195884649085E-80</v>
      </c>
      <c r="C165" s="13">
        <f t="shared" si="11"/>
        <v>5.0855482179116658</v>
      </c>
      <c r="D165" s="13">
        <f t="shared" si="13"/>
        <v>5.0855482179116729</v>
      </c>
    </row>
    <row r="166" spans="1:4" x14ac:dyDescent="0.2">
      <c r="A166">
        <f t="shared" si="10"/>
        <v>164</v>
      </c>
      <c r="B166">
        <f t="shared" si="12"/>
        <v>3.9485428513189379E-81</v>
      </c>
      <c r="C166" s="13">
        <f t="shared" si="11"/>
        <v>5.1011719115371781</v>
      </c>
      <c r="D166" s="13">
        <f t="shared" si="13"/>
        <v>5.1011719115371701</v>
      </c>
    </row>
    <row r="167" spans="1:4" x14ac:dyDescent="0.2">
      <c r="A167">
        <f t="shared" ref="A167:A230" si="14">A166+1</f>
        <v>165</v>
      </c>
      <c r="B167">
        <f t="shared" si="12"/>
        <v>7.7168993437048938E-82</v>
      </c>
      <c r="C167" s="13">
        <f t="shared" si="11"/>
        <v>5.1167479002301421</v>
      </c>
      <c r="D167" s="13">
        <f t="shared" si="13"/>
        <v>5.1167479002301492</v>
      </c>
    </row>
    <row r="168" spans="1:4" x14ac:dyDescent="0.2">
      <c r="A168">
        <f t="shared" si="14"/>
        <v>166</v>
      </c>
      <c r="B168">
        <f t="shared" si="12"/>
        <v>1.5036016017076451E-82</v>
      </c>
      <c r="C168" s="13">
        <f t="shared" si="11"/>
        <v>5.1322766183148429</v>
      </c>
      <c r="D168" s="13">
        <f t="shared" si="13"/>
        <v>5.1322766183148358</v>
      </c>
    </row>
    <row r="169" spans="1:4" x14ac:dyDescent="0.2">
      <c r="A169">
        <f t="shared" si="14"/>
        <v>167</v>
      </c>
      <c r="B169">
        <f t="shared" si="12"/>
        <v>2.9208860586355653E-83</v>
      </c>
      <c r="C169" s="13">
        <f t="shared" si="11"/>
        <v>5.1477584935648713</v>
      </c>
      <c r="D169" s="13">
        <f t="shared" si="13"/>
        <v>5.1477584935648775</v>
      </c>
    </row>
    <row r="170" spans="1:4" x14ac:dyDescent="0.2">
      <c r="A170">
        <f t="shared" si="14"/>
        <v>168</v>
      </c>
      <c r="B170">
        <f t="shared" si="12"/>
        <v>5.6571302345515976E-84</v>
      </c>
      <c r="C170" s="13">
        <f t="shared" si="11"/>
        <v>5.1631939473408357</v>
      </c>
      <c r="D170" s="13">
        <f t="shared" si="13"/>
        <v>5.1631939473408295</v>
      </c>
    </row>
    <row r="171" spans="1:4" x14ac:dyDescent="0.2">
      <c r="A171">
        <f t="shared" si="14"/>
        <v>169</v>
      </c>
      <c r="B171">
        <f t="shared" si="12"/>
        <v>1.0924088314026592E-84</v>
      </c>
      <c r="C171" s="13">
        <f t="shared" si="11"/>
        <v>5.1785833947239421</v>
      </c>
      <c r="D171" s="13">
        <f t="shared" si="13"/>
        <v>5.1785833947239484</v>
      </c>
    </row>
    <row r="172" spans="1:4" x14ac:dyDescent="0.2">
      <c r="A172">
        <f t="shared" si="14"/>
        <v>170</v>
      </c>
      <c r="B172">
        <f t="shared" si="12"/>
        <v>2.1032424597950298E-85</v>
      </c>
      <c r="C172" s="13">
        <f t="shared" si="11"/>
        <v>5.193927244646436</v>
      </c>
      <c r="D172" s="13">
        <f t="shared" si="13"/>
        <v>5.1939272446464297</v>
      </c>
    </row>
    <row r="173" spans="1:4" x14ac:dyDescent="0.2">
      <c r="A173">
        <f t="shared" si="14"/>
        <v>171</v>
      </c>
      <c r="B173">
        <f t="shared" si="12"/>
        <v>4.0375335993543589E-86</v>
      </c>
      <c r="C173" s="13">
        <f t="shared" si="11"/>
        <v>5.2092259000181667</v>
      </c>
      <c r="D173" s="13">
        <f t="shared" si="13"/>
        <v>5.2092259000181729</v>
      </c>
    </row>
    <row r="174" spans="1:4" x14ac:dyDescent="0.2">
      <c r="A174">
        <f t="shared" si="14"/>
        <v>172</v>
      </c>
      <c r="B174">
        <f t="shared" si="12"/>
        <v>7.728106503403733E-87</v>
      </c>
      <c r="C174" s="13">
        <f t="shared" si="11"/>
        <v>5.2244797578502382</v>
      </c>
      <c r="D174" s="13">
        <f t="shared" si="13"/>
        <v>5.224479757850232</v>
      </c>
    </row>
    <row r="175" spans="1:4" x14ac:dyDescent="0.2">
      <c r="A175">
        <f t="shared" si="14"/>
        <v>173</v>
      </c>
      <c r="B175">
        <f t="shared" si="12"/>
        <v>1.4749169644597219E-87</v>
      </c>
      <c r="C175" s="13">
        <f t="shared" si="11"/>
        <v>5.2396892093749985</v>
      </c>
      <c r="D175" s="13">
        <f t="shared" si="13"/>
        <v>5.2396892093750047</v>
      </c>
    </row>
    <row r="176" spans="1:4" x14ac:dyDescent="0.2">
      <c r="A176">
        <f t="shared" si="14"/>
        <v>174</v>
      </c>
      <c r="B176">
        <f t="shared" si="12"/>
        <v>2.8067702447690948E-88</v>
      </c>
      <c r="C176" s="13">
        <f t="shared" si="11"/>
        <v>5.2548546401633214</v>
      </c>
      <c r="D176" s="13">
        <f t="shared" si="13"/>
        <v>5.2548546401633152</v>
      </c>
    </row>
    <row r="177" spans="1:4" x14ac:dyDescent="0.2">
      <c r="A177">
        <f t="shared" si="14"/>
        <v>175</v>
      </c>
      <c r="B177">
        <f t="shared" si="12"/>
        <v>5.3259635634501383E-89</v>
      </c>
      <c r="C177" s="13">
        <f t="shared" si="11"/>
        <v>5.2699764302384375</v>
      </c>
      <c r="D177" s="13">
        <f t="shared" si="13"/>
        <v>5.2699764302384438</v>
      </c>
    </row>
    <row r="178" spans="1:4" x14ac:dyDescent="0.2">
      <c r="A178">
        <f t="shared" si="14"/>
        <v>176</v>
      </c>
      <c r="B178">
        <f t="shared" si="12"/>
        <v>1.0077404321464015E-89</v>
      </c>
      <c r="C178" s="13">
        <f t="shared" si="11"/>
        <v>5.2850549541872489</v>
      </c>
      <c r="D178" s="13">
        <f t="shared" si="13"/>
        <v>5.2850549541872427</v>
      </c>
    </row>
    <row r="179" spans="1:4" x14ac:dyDescent="0.2">
      <c r="A179">
        <f t="shared" si="14"/>
        <v>177</v>
      </c>
      <c r="B179">
        <f t="shared" si="12"/>
        <v>1.9013645459343034E-90</v>
      </c>
      <c r="C179" s="13">
        <f t="shared" si="11"/>
        <v>5.3000905812683712</v>
      </c>
      <c r="D179" s="13">
        <f t="shared" si="13"/>
        <v>5.3000905812683774</v>
      </c>
    </row>
    <row r="180" spans="1:4" x14ac:dyDescent="0.2">
      <c r="A180">
        <f t="shared" si="14"/>
        <v>178</v>
      </c>
      <c r="B180">
        <f t="shared" si="12"/>
        <v>3.5772993653746191E-91</v>
      </c>
      <c r="C180" s="13">
        <f t="shared" si="11"/>
        <v>5.315083675517859</v>
      </c>
      <c r="D180" s="13">
        <f t="shared" si="13"/>
        <v>5.3150836755178519</v>
      </c>
    </row>
    <row r="181" spans="1:4" x14ac:dyDescent="0.2">
      <c r="A181">
        <f t="shared" si="14"/>
        <v>179</v>
      </c>
      <c r="B181">
        <f t="shared" si="12"/>
        <v>6.711587516071123E-92</v>
      </c>
      <c r="C181" s="13">
        <f t="shared" si="11"/>
        <v>5.3300345958518083</v>
      </c>
      <c r="D181" s="13">
        <f t="shared" si="13"/>
        <v>5.3300345958518145</v>
      </c>
    </row>
    <row r="182" spans="1:4" x14ac:dyDescent="0.2">
      <c r="A182">
        <f t="shared" si="14"/>
        <v>180</v>
      </c>
      <c r="B182">
        <f t="shared" si="12"/>
        <v>1.2556890956371321E-92</v>
      </c>
      <c r="C182" s="13">
        <f t="shared" si="11"/>
        <v>5.3449436961668351</v>
      </c>
      <c r="D182" s="13">
        <f t="shared" si="13"/>
        <v>5.3449436961668289</v>
      </c>
    </row>
    <row r="183" spans="1:4" x14ac:dyDescent="0.2">
      <c r="A183">
        <f t="shared" si="14"/>
        <v>181</v>
      </c>
      <c r="B183">
        <f t="shared" si="12"/>
        <v>2.3427860038237784E-93</v>
      </c>
      <c r="C183" s="13">
        <f t="shared" si="11"/>
        <v>5.3598113254375734</v>
      </c>
      <c r="D183" s="13">
        <f t="shared" si="13"/>
        <v>5.3598113254375788</v>
      </c>
    </row>
    <row r="184" spans="1:4" x14ac:dyDescent="0.2">
      <c r="A184">
        <f t="shared" si="14"/>
        <v>182</v>
      </c>
      <c r="B184">
        <f t="shared" si="12"/>
        <v>4.3589653459076526E-94</v>
      </c>
      <c r="C184" s="13">
        <f t="shared" si="11"/>
        <v>5.3746378278122053</v>
      </c>
      <c r="D184" s="13">
        <f t="shared" si="13"/>
        <v>5.3746378278122</v>
      </c>
    </row>
    <row r="185" spans="1:4" x14ac:dyDescent="0.2">
      <c r="A185">
        <f t="shared" si="14"/>
        <v>183</v>
      </c>
      <c r="B185">
        <f t="shared" si="12"/>
        <v>8.0879992291711764E-95</v>
      </c>
      <c r="C185" s="13">
        <f t="shared" si="11"/>
        <v>5.3894235427051846</v>
      </c>
      <c r="D185" s="13">
        <f t="shared" si="13"/>
        <v>5.38942354270519</v>
      </c>
    </row>
    <row r="186" spans="1:4" x14ac:dyDescent="0.2">
      <c r="A186">
        <f t="shared" si="14"/>
        <v>184</v>
      </c>
      <c r="B186">
        <f t="shared" si="12"/>
        <v>1.4966222413066636E-95</v>
      </c>
      <c r="C186" s="13">
        <f t="shared" si="11"/>
        <v>5.404168804888096</v>
      </c>
      <c r="D186" s="13">
        <f t="shared" si="13"/>
        <v>5.4041688048880916</v>
      </c>
    </row>
    <row r="187" spans="1:4" x14ac:dyDescent="0.2">
      <c r="A187">
        <f t="shared" si="14"/>
        <v>185</v>
      </c>
      <c r="B187">
        <f t="shared" si="12"/>
        <v>2.7618694522395739E-96</v>
      </c>
      <c r="C187" s="13">
        <f t="shared" si="11"/>
        <v>5.4188739445778902</v>
      </c>
      <c r="D187" s="13">
        <f t="shared" si="13"/>
        <v>5.4188739445778964</v>
      </c>
    </row>
    <row r="188" spans="1:4" x14ac:dyDescent="0.2">
      <c r="A188">
        <f t="shared" si="14"/>
        <v>186</v>
      </c>
      <c r="B188">
        <f t="shared" si="12"/>
        <v>5.0830026362033567E-97</v>
      </c>
      <c r="C188" s="13">
        <f t="shared" si="11"/>
        <v>5.4335392875233586</v>
      </c>
      <c r="D188" s="13">
        <f t="shared" si="13"/>
        <v>5.4335392875233524</v>
      </c>
    </row>
    <row r="189" spans="1:4" x14ac:dyDescent="0.2">
      <c r="A189">
        <f t="shared" si="14"/>
        <v>187</v>
      </c>
      <c r="B189">
        <f t="shared" si="12"/>
        <v>9.3297513777740981E-98</v>
      </c>
      <c r="C189" s="13">
        <f t="shared" si="11"/>
        <v>5.4481651550891215</v>
      </c>
      <c r="D189" s="13">
        <f t="shared" si="13"/>
        <v>5.4481651550891286</v>
      </c>
    </row>
    <row r="190" spans="1:4" x14ac:dyDescent="0.2">
      <c r="A190">
        <f t="shared" si="14"/>
        <v>188</v>
      </c>
      <c r="B190">
        <f t="shared" si="12"/>
        <v>1.7078848919865258E-98</v>
      </c>
      <c r="C190" s="13">
        <f t="shared" si="11"/>
        <v>5.4627518643380002</v>
      </c>
      <c r="D190" s="13">
        <f t="shared" si="13"/>
        <v>5.462751864337994</v>
      </c>
    </row>
    <row r="191" spans="1:4" x14ac:dyDescent="0.2">
      <c r="A191">
        <f t="shared" si="14"/>
        <v>189</v>
      </c>
      <c r="B191">
        <f t="shared" si="12"/>
        <v>3.1181147221525912E-99</v>
      </c>
      <c r="C191" s="13">
        <f t="shared" si="11"/>
        <v>5.4772997281109888</v>
      </c>
      <c r="D191" s="13">
        <f t="shared" si="13"/>
        <v>5.4772997281109959</v>
      </c>
    </row>
    <row r="192" spans="1:4" x14ac:dyDescent="0.2">
      <c r="A192">
        <f t="shared" si="14"/>
        <v>190</v>
      </c>
      <c r="B192">
        <f t="shared" si="12"/>
        <v>5.6777551638538279E-100</v>
      </c>
      <c r="C192" s="13">
        <f t="shared" si="11"/>
        <v>5.4918090551057546</v>
      </c>
      <c r="D192" s="13">
        <f t="shared" si="13"/>
        <v>5.4918090551057492</v>
      </c>
    </row>
    <row r="193" spans="1:4" x14ac:dyDescent="0.2">
      <c r="A193">
        <f t="shared" si="14"/>
        <v>191</v>
      </c>
      <c r="B193">
        <f t="shared" si="12"/>
        <v>1.0311417162278695E-100</v>
      </c>
      <c r="C193" s="13">
        <f t="shared" si="11"/>
        <v>5.506280149952846</v>
      </c>
      <c r="D193" s="13">
        <f t="shared" si="13"/>
        <v>5.5062801499528531</v>
      </c>
    </row>
    <row r="194" spans="1:4" x14ac:dyDescent="0.2">
      <c r="A194">
        <f t="shared" si="14"/>
        <v>192</v>
      </c>
      <c r="B194">
        <f t="shared" si="12"/>
        <v>1.8677689959837379E-101</v>
      </c>
      <c r="C194" s="13">
        <f t="shared" si="11"/>
        <v>5.5207133132905222</v>
      </c>
      <c r="D194" s="13">
        <f t="shared" si="13"/>
        <v>5.520713313290516</v>
      </c>
    </row>
    <row r="195" spans="1:4" x14ac:dyDescent="0.2">
      <c r="A195">
        <f t="shared" si="14"/>
        <v>193</v>
      </c>
      <c r="B195">
        <f t="shared" si="12"/>
        <v>3.3744033755327563E-102</v>
      </c>
      <c r="C195" s="13">
        <f t="shared" si="11"/>
        <v>5.535108841837415</v>
      </c>
      <c r="D195" s="13">
        <f t="shared" si="13"/>
        <v>5.535108841837423</v>
      </c>
    </row>
    <row r="196" spans="1:4" x14ac:dyDescent="0.2">
      <c r="A196">
        <f t="shared" si="14"/>
        <v>194</v>
      </c>
      <c r="B196">
        <f t="shared" si="12"/>
        <v>6.080590006616886E-103</v>
      </c>
      <c r="C196" s="13">
        <f t="shared" ref="C196:C202" si="15">B195/B196</f>
        <v>5.5494670284639112</v>
      </c>
      <c r="D196" s="13">
        <f t="shared" si="13"/>
        <v>5.5494670284639041</v>
      </c>
    </row>
    <row r="197" spans="1:4" x14ac:dyDescent="0.2">
      <c r="A197">
        <f t="shared" si="14"/>
        <v>195</v>
      </c>
      <c r="B197">
        <f t="shared" ref="B197:B202" si="16">B195*2*PI()/A196</f>
        <v>1.0928866860641553E-103</v>
      </c>
      <c r="C197" s="13">
        <f t="shared" si="15"/>
        <v>5.563788162261444</v>
      </c>
      <c r="D197" s="13">
        <f t="shared" si="13"/>
        <v>5.5637881622614511</v>
      </c>
    </row>
    <row r="198" spans="1:4" x14ac:dyDescent="0.2">
      <c r="A198">
        <f t="shared" si="14"/>
        <v>196</v>
      </c>
      <c r="B198">
        <f t="shared" si="16"/>
        <v>1.95925506607991E-104</v>
      </c>
      <c r="C198" s="13">
        <f t="shared" si="15"/>
        <v>5.5780725286106314</v>
      </c>
      <c r="D198" s="13">
        <f t="shared" ref="D198:D261" si="17">D196*A197/A196</f>
        <v>5.5780725286106252</v>
      </c>
    </row>
    <row r="199" spans="1:4" x14ac:dyDescent="0.2">
      <c r="A199">
        <f t="shared" si="14"/>
        <v>197</v>
      </c>
      <c r="B199">
        <f t="shared" si="16"/>
        <v>3.5034742695359639E-105</v>
      </c>
      <c r="C199" s="13">
        <f t="shared" si="15"/>
        <v>5.5923204092474004</v>
      </c>
      <c r="D199" s="13">
        <f t="shared" si="17"/>
        <v>5.5923204092474066</v>
      </c>
    </row>
    <row r="200" spans="1:4" x14ac:dyDescent="0.2">
      <c r="A200">
        <f t="shared" si="14"/>
        <v>198</v>
      </c>
      <c r="B200">
        <f t="shared" si="16"/>
        <v>6.2489150478225681E-106</v>
      </c>
      <c r="C200" s="13">
        <f t="shared" si="15"/>
        <v>5.6065320823280329</v>
      </c>
      <c r="D200" s="13">
        <f t="shared" si="17"/>
        <v>5.6065320823280258</v>
      </c>
    </row>
    <row r="201" spans="1:4" x14ac:dyDescent="0.2">
      <c r="A201">
        <f t="shared" si="14"/>
        <v>199</v>
      </c>
      <c r="B201">
        <f t="shared" si="16"/>
        <v>1.1117665684055608E-106</v>
      </c>
      <c r="C201" s="13">
        <f t="shared" si="15"/>
        <v>5.620707822492311</v>
      </c>
      <c r="D201" s="13">
        <f t="shared" si="17"/>
        <v>5.6207078224923182</v>
      </c>
    </row>
    <row r="202" spans="1:4" x14ac:dyDescent="0.2">
      <c r="A202">
        <f t="shared" si="14"/>
        <v>200</v>
      </c>
      <c r="B202">
        <f t="shared" si="16"/>
        <v>1.9730196590096574E-107</v>
      </c>
      <c r="C202" s="9">
        <f t="shared" si="15"/>
        <v>5.6348479009256494</v>
      </c>
      <c r="D202" s="13">
        <f t="shared" si="17"/>
        <v>5.6348479009256423</v>
      </c>
    </row>
    <row r="203" spans="1:4" x14ac:dyDescent="0.2">
      <c r="A203">
        <f t="shared" si="14"/>
        <v>201</v>
      </c>
      <c r="B203">
        <f t="shared" ref="B203:B266" si="18">B201*2*PI()/A202</f>
        <v>3.4927176838096442E-108</v>
      </c>
      <c r="C203" s="13">
        <f t="shared" ref="C203:C266" si="19">B202/B203</f>
        <v>5.6489525854194076</v>
      </c>
      <c r="D203" s="13">
        <f t="shared" si="17"/>
        <v>5.6489525854194147</v>
      </c>
    </row>
    <row r="204" spans="1:4" x14ac:dyDescent="0.2">
      <c r="A204">
        <f t="shared" si="14"/>
        <v>202</v>
      </c>
      <c r="B204">
        <f t="shared" si="18"/>
        <v>6.1675861354556999E-109</v>
      </c>
      <c r="C204" s="13">
        <f t="shared" si="19"/>
        <v>5.6630221404302779</v>
      </c>
      <c r="D204" s="13">
        <f t="shared" si="17"/>
        <v>5.6630221404302699</v>
      </c>
    </row>
    <row r="205" spans="1:4" x14ac:dyDescent="0.2">
      <c r="A205">
        <f t="shared" si="14"/>
        <v>203</v>
      </c>
      <c r="B205">
        <f t="shared" si="18"/>
        <v>1.0864055659920332E-109</v>
      </c>
      <c r="C205" s="13">
        <f t="shared" si="19"/>
        <v>5.6770568271379123</v>
      </c>
      <c r="D205" s="13">
        <f t="shared" si="17"/>
        <v>5.6770568271379194</v>
      </c>
    </row>
    <row r="206" spans="1:4" x14ac:dyDescent="0.2">
      <c r="A206">
        <f t="shared" si="14"/>
        <v>204</v>
      </c>
      <c r="B206">
        <f t="shared" si="18"/>
        <v>1.9089697826137822E-110</v>
      </c>
      <c r="C206" s="13">
        <f t="shared" si="19"/>
        <v>5.691056903501714</v>
      </c>
      <c r="D206" s="13">
        <f t="shared" si="17"/>
        <v>5.6910569035017069</v>
      </c>
    </row>
    <row r="207" spans="1:4" x14ac:dyDescent="0.2">
      <c r="A207">
        <f t="shared" si="14"/>
        <v>205</v>
      </c>
      <c r="B207">
        <f t="shared" si="18"/>
        <v>3.3461213185682675E-111</v>
      </c>
      <c r="C207" s="13">
        <f t="shared" si="19"/>
        <v>5.7050226243159319</v>
      </c>
      <c r="D207" s="13">
        <f t="shared" si="17"/>
        <v>5.7050226243159381</v>
      </c>
    </row>
    <row r="208" spans="1:4" x14ac:dyDescent="0.2">
      <c r="A208">
        <f t="shared" si="14"/>
        <v>206</v>
      </c>
      <c r="B208">
        <f t="shared" si="18"/>
        <v>5.8509321414481585E-112</v>
      </c>
      <c r="C208" s="13">
        <f t="shared" si="19"/>
        <v>5.7189542412639778</v>
      </c>
      <c r="D208" s="13">
        <f t="shared" si="17"/>
        <v>5.7189542412639698</v>
      </c>
    </row>
    <row r="209" spans="1:4" x14ac:dyDescent="0.2">
      <c r="A209">
        <f t="shared" si="14"/>
        <v>207</v>
      </c>
      <c r="B209">
        <f t="shared" si="18"/>
        <v>1.0205971021780837E-112</v>
      </c>
      <c r="C209" s="13">
        <f t="shared" si="19"/>
        <v>5.7328520029711303</v>
      </c>
      <c r="D209" s="13">
        <f t="shared" si="17"/>
        <v>5.7328520029711374</v>
      </c>
    </row>
    <row r="210" spans="1:4" x14ac:dyDescent="0.2">
      <c r="A210">
        <f t="shared" si="14"/>
        <v>208</v>
      </c>
      <c r="B210">
        <f t="shared" si="18"/>
        <v>1.7759657422440514E-113</v>
      </c>
      <c r="C210" s="13">
        <f t="shared" si="19"/>
        <v>5.7467161550565216</v>
      </c>
      <c r="D210" s="13">
        <f t="shared" si="17"/>
        <v>5.7467161550565136</v>
      </c>
    </row>
    <row r="211" spans="1:4" x14ac:dyDescent="0.2">
      <c r="A211">
        <f t="shared" si="14"/>
        <v>209</v>
      </c>
      <c r="B211">
        <f t="shared" si="18"/>
        <v>3.0829811139208643E-114</v>
      </c>
      <c r="C211" s="13">
        <f t="shared" si="19"/>
        <v>5.7605469401835521</v>
      </c>
      <c r="D211" s="13">
        <f t="shared" si="17"/>
        <v>5.7605469401835583</v>
      </c>
    </row>
    <row r="212" spans="1:4" x14ac:dyDescent="0.2">
      <c r="A212">
        <f t="shared" si="14"/>
        <v>210</v>
      </c>
      <c r="B212">
        <f t="shared" si="18"/>
        <v>5.3391013673311539E-115</v>
      </c>
      <c r="C212" s="13">
        <f t="shared" si="19"/>
        <v>5.7743445981096775</v>
      </c>
      <c r="D212" s="13">
        <f t="shared" si="17"/>
        <v>5.7743445981096695</v>
      </c>
    </row>
    <row r="213" spans="1:4" x14ac:dyDescent="0.2">
      <c r="A213">
        <f t="shared" si="14"/>
        <v>211</v>
      </c>
      <c r="B213">
        <f t="shared" si="18"/>
        <v>9.2242579225236809E-116</v>
      </c>
      <c r="C213" s="13">
        <f t="shared" si="19"/>
        <v>5.7881093657346687</v>
      </c>
      <c r="D213" s="13">
        <f t="shared" si="17"/>
        <v>5.7881093657346749</v>
      </c>
    </row>
    <row r="214" spans="1:4" x14ac:dyDescent="0.2">
      <c r="A214">
        <f t="shared" si="14"/>
        <v>212</v>
      </c>
      <c r="B214">
        <f t="shared" si="18"/>
        <v>1.5898845149174192E-116</v>
      </c>
      <c r="C214" s="13">
        <f t="shared" si="19"/>
        <v>5.8018414771482956</v>
      </c>
      <c r="D214" s="13">
        <f t="shared" si="17"/>
        <v>5.8018414771482867</v>
      </c>
    </row>
    <row r="215" spans="1:4" x14ac:dyDescent="0.2">
      <c r="A215">
        <f t="shared" si="14"/>
        <v>213</v>
      </c>
      <c r="B215">
        <f t="shared" si="18"/>
        <v>2.7338548041714947E-117</v>
      </c>
      <c r="C215" s="13">
        <f t="shared" si="19"/>
        <v>5.8155411636765395</v>
      </c>
      <c r="D215" s="13">
        <f t="shared" si="17"/>
        <v>5.8155411636765457</v>
      </c>
    </row>
    <row r="216" spans="1:4" x14ac:dyDescent="0.2">
      <c r="A216">
        <f t="shared" si="14"/>
        <v>214</v>
      </c>
      <c r="B216">
        <f t="shared" si="18"/>
        <v>4.6899244245265128E-118</v>
      </c>
      <c r="C216" s="13">
        <f t="shared" si="19"/>
        <v>5.8292086539272967</v>
      </c>
      <c r="D216" s="13">
        <f t="shared" si="17"/>
        <v>5.8292086539272878</v>
      </c>
    </row>
    <row r="217" spans="1:4" x14ac:dyDescent="0.2">
      <c r="A217">
        <f t="shared" si="14"/>
        <v>215</v>
      </c>
      <c r="B217">
        <f t="shared" si="18"/>
        <v>8.026783335295635E-119</v>
      </c>
      <c r="C217" s="13">
        <f t="shared" si="19"/>
        <v>5.8428441738346457</v>
      </c>
      <c r="D217" s="13">
        <f t="shared" si="17"/>
        <v>5.842844173834651</v>
      </c>
    </row>
    <row r="218" spans="1:4" x14ac:dyDescent="0.2">
      <c r="A218">
        <f t="shared" si="14"/>
        <v>216</v>
      </c>
      <c r="B218">
        <f t="shared" si="18"/>
        <v>1.370589034231054E-119</v>
      </c>
      <c r="C218" s="13">
        <f t="shared" si="19"/>
        <v>5.8564479467026578</v>
      </c>
      <c r="D218" s="13">
        <f t="shared" si="17"/>
        <v>5.8564479467026489</v>
      </c>
    </row>
    <row r="219" spans="1:4" x14ac:dyDescent="0.2">
      <c r="A219">
        <f t="shared" si="14"/>
        <v>217</v>
      </c>
      <c r="B219">
        <f t="shared" si="18"/>
        <v>2.3348966257520134E-120</v>
      </c>
      <c r="C219" s="13">
        <f t="shared" si="19"/>
        <v>5.8700201932478304</v>
      </c>
      <c r="D219" s="13">
        <f t="shared" si="17"/>
        <v>5.8700201932478349</v>
      </c>
    </row>
    <row r="220" spans="1:4" x14ac:dyDescent="0.2">
      <c r="A220">
        <f t="shared" si="14"/>
        <v>218</v>
      </c>
      <c r="B220">
        <f t="shared" si="18"/>
        <v>3.9685091622405617E-121</v>
      </c>
      <c r="C220" s="13">
        <f t="shared" si="19"/>
        <v>5.8835611316410956</v>
      </c>
      <c r="D220" s="13">
        <f t="shared" si="17"/>
        <v>5.8835611316410867</v>
      </c>
    </row>
    <row r="221" spans="1:4" x14ac:dyDescent="0.2">
      <c r="A221">
        <f t="shared" si="14"/>
        <v>219</v>
      </c>
      <c r="B221">
        <f t="shared" si="18"/>
        <v>6.729627602159745E-122</v>
      </c>
      <c r="C221" s="13">
        <f t="shared" si="19"/>
        <v>5.8970709775485117</v>
      </c>
      <c r="D221" s="13">
        <f t="shared" si="17"/>
        <v>5.8970709775485162</v>
      </c>
    </row>
    <row r="222" spans="1:4" x14ac:dyDescent="0.2">
      <c r="A222">
        <f t="shared" si="14"/>
        <v>220</v>
      </c>
      <c r="B222">
        <f t="shared" si="18"/>
        <v>1.1385789250957747E-122</v>
      </c>
      <c r="C222" s="13">
        <f t="shared" si="19"/>
        <v>5.9105499441715592</v>
      </c>
      <c r="D222" s="13">
        <f t="shared" si="17"/>
        <v>5.9105499441715503</v>
      </c>
    </row>
    <row r="223" spans="1:4" x14ac:dyDescent="0.2">
      <c r="A223">
        <f t="shared" si="14"/>
        <v>221</v>
      </c>
      <c r="B223">
        <f t="shared" si="18"/>
        <v>1.9219771487581957E-123</v>
      </c>
      <c r="C223" s="13">
        <f t="shared" si="19"/>
        <v>5.9239982422861761</v>
      </c>
      <c r="D223" s="13">
        <f t="shared" si="17"/>
        <v>5.9239982422861805</v>
      </c>
    </row>
    <row r="224" spans="1:4" x14ac:dyDescent="0.2">
      <c r="A224">
        <f t="shared" si="14"/>
        <v>222</v>
      </c>
      <c r="B224">
        <f t="shared" si="18"/>
        <v>3.2370598973873746E-124</v>
      </c>
      <c r="C224" s="13">
        <f t="shared" si="19"/>
        <v>5.9374160802814311</v>
      </c>
      <c r="D224" s="13">
        <f t="shared" si="17"/>
        <v>5.9374160802814213</v>
      </c>
    </row>
    <row r="225" spans="1:4" x14ac:dyDescent="0.2">
      <c r="A225">
        <f t="shared" si="14"/>
        <v>223</v>
      </c>
      <c r="B225">
        <f t="shared" si="18"/>
        <v>5.4397020638794633E-125</v>
      </c>
      <c r="C225" s="13">
        <f t="shared" si="19"/>
        <v>5.9508036641969726</v>
      </c>
      <c r="D225" s="13">
        <f t="shared" si="17"/>
        <v>5.9508036641969779</v>
      </c>
    </row>
    <row r="226" spans="1:4" x14ac:dyDescent="0.2">
      <c r="A226">
        <f t="shared" si="14"/>
        <v>224</v>
      </c>
      <c r="B226">
        <f t="shared" si="18"/>
        <v>9.1206489622083454E-126</v>
      </c>
      <c r="C226" s="13">
        <f t="shared" si="19"/>
        <v>5.9641611977601761</v>
      </c>
      <c r="D226" s="13">
        <f t="shared" si="17"/>
        <v>5.9641611977601663</v>
      </c>
    </row>
    <row r="227" spans="1:4" x14ac:dyDescent="0.2">
      <c r="A227">
        <f t="shared" si="14"/>
        <v>225</v>
      </c>
      <c r="B227">
        <f t="shared" si="18"/>
        <v>1.5258328608572284E-126</v>
      </c>
      <c r="C227" s="13">
        <f t="shared" si="19"/>
        <v>5.9774888824220707</v>
      </c>
      <c r="D227" s="13">
        <f t="shared" si="17"/>
        <v>5.9774888824220769</v>
      </c>
    </row>
    <row r="228" spans="1:4" x14ac:dyDescent="0.2">
      <c r="A228">
        <f t="shared" si="14"/>
        <v>226</v>
      </c>
      <c r="B228">
        <f t="shared" si="18"/>
        <v>2.5469656689462321E-127</v>
      </c>
      <c r="C228" s="13">
        <f t="shared" si="19"/>
        <v>5.9907869173930335</v>
      </c>
      <c r="D228" s="13">
        <f t="shared" si="17"/>
        <v>5.9907869173930237</v>
      </c>
    </row>
    <row r="229" spans="1:4" x14ac:dyDescent="0.2">
      <c r="A229">
        <f t="shared" si="14"/>
        <v>227</v>
      </c>
      <c r="B229">
        <f t="shared" si="18"/>
        <v>4.2420754922787306E-128</v>
      </c>
      <c r="C229" s="13">
        <f t="shared" si="19"/>
        <v>6.004055499677281</v>
      </c>
      <c r="D229" s="13">
        <f t="shared" si="17"/>
        <v>6.0040554996772864</v>
      </c>
    </row>
    <row r="230" spans="1:4" x14ac:dyDescent="0.2">
      <c r="A230">
        <f t="shared" si="14"/>
        <v>228</v>
      </c>
      <c r="B230">
        <f t="shared" si="18"/>
        <v>7.0498049643232554E-129</v>
      </c>
      <c r="C230" s="13">
        <f t="shared" si="19"/>
        <v>6.0172948241071627</v>
      </c>
      <c r="D230" s="13">
        <f t="shared" si="17"/>
        <v>6.0172948241071529</v>
      </c>
    </row>
    <row r="231" spans="1:4" x14ac:dyDescent="0.2">
      <c r="A231">
        <f t="shared" ref="A231:A294" si="20">A230+1</f>
        <v>229</v>
      </c>
      <c r="B231">
        <f t="shared" si="18"/>
        <v>1.169023965132997E-129</v>
      </c>
      <c r="C231" s="13">
        <f t="shared" si="19"/>
        <v>6.0305050833762985</v>
      </c>
      <c r="D231" s="13">
        <f t="shared" si="17"/>
        <v>6.0305050833763056</v>
      </c>
    </row>
    <row r="232" spans="1:4" x14ac:dyDescent="0.2">
      <c r="A232">
        <f t="shared" si="20"/>
        <v>230</v>
      </c>
      <c r="B232">
        <f t="shared" si="18"/>
        <v>1.9342895620226017E-130</v>
      </c>
      <c r="C232" s="13">
        <f t="shared" si="19"/>
        <v>6.0436864680725462</v>
      </c>
      <c r="D232" s="13">
        <f t="shared" si="17"/>
        <v>6.0436864680725346</v>
      </c>
    </row>
    <row r="233" spans="1:4" x14ac:dyDescent="0.2">
      <c r="A233">
        <f t="shared" si="20"/>
        <v>231</v>
      </c>
      <c r="B233">
        <f t="shared" si="18"/>
        <v>3.1935626962888994E-131</v>
      </c>
      <c r="C233" s="13">
        <f t="shared" si="19"/>
        <v>6.0568391667098185</v>
      </c>
      <c r="D233" s="13">
        <f t="shared" si="17"/>
        <v>6.0568391667098265</v>
      </c>
    </row>
    <row r="234" spans="1:4" x14ac:dyDescent="0.2">
      <c r="A234">
        <f t="shared" si="20"/>
        <v>232</v>
      </c>
      <c r="B234">
        <f t="shared" si="18"/>
        <v>5.261255305597943E-132</v>
      </c>
      <c r="C234" s="13">
        <f t="shared" si="19"/>
        <v>6.0699633657598184</v>
      </c>
      <c r="D234" s="13">
        <f t="shared" si="17"/>
        <v>6.069963365759806</v>
      </c>
    </row>
    <row r="235" spans="1:4" x14ac:dyDescent="0.2">
      <c r="A235">
        <f t="shared" si="20"/>
        <v>233</v>
      </c>
      <c r="B235">
        <f t="shared" si="18"/>
        <v>8.6490285391720848E-133</v>
      </c>
      <c r="C235" s="13">
        <f t="shared" si="19"/>
        <v>6.0830592496825879</v>
      </c>
      <c r="D235" s="13">
        <f t="shared" si="17"/>
        <v>6.0830592496825959</v>
      </c>
    </row>
    <row r="236" spans="1:4" x14ac:dyDescent="0.2">
      <c r="A236">
        <f t="shared" si="20"/>
        <v>234</v>
      </c>
      <c r="B236">
        <f t="shared" si="18"/>
        <v>1.418774336199727E-133</v>
      </c>
      <c r="C236" s="13">
        <f t="shared" si="19"/>
        <v>6.0961270009570594</v>
      </c>
      <c r="D236" s="13">
        <f t="shared" si="17"/>
        <v>6.096127000957047</v>
      </c>
    </row>
    <row r="237" spans="1:4" x14ac:dyDescent="0.2">
      <c r="A237">
        <f t="shared" si="20"/>
        <v>235</v>
      </c>
      <c r="B237">
        <f t="shared" si="18"/>
        <v>2.3223696170385879E-134</v>
      </c>
      <c r="C237" s="13">
        <f t="shared" si="19"/>
        <v>6.1091668001104109</v>
      </c>
      <c r="D237" s="13">
        <f t="shared" si="17"/>
        <v>6.109166800110418</v>
      </c>
    </row>
    <row r="238" spans="1:4" x14ac:dyDescent="0.2">
      <c r="A238">
        <f t="shared" si="20"/>
        <v>236</v>
      </c>
      <c r="B238">
        <f t="shared" si="18"/>
        <v>3.7933710908142956E-135</v>
      </c>
      <c r="C238" s="13">
        <f t="shared" si="19"/>
        <v>6.1221788257474739</v>
      </c>
      <c r="D238" s="13">
        <f t="shared" si="17"/>
        <v>6.1221788257474614</v>
      </c>
    </row>
    <row r="239" spans="1:4" x14ac:dyDescent="0.2">
      <c r="A239">
        <f t="shared" si="20"/>
        <v>237</v>
      </c>
      <c r="B239">
        <f t="shared" si="18"/>
        <v>6.1829994303462446E-136</v>
      </c>
      <c r="C239" s="13">
        <f t="shared" si="19"/>
        <v>6.1351632545789654</v>
      </c>
      <c r="D239" s="13">
        <f t="shared" si="17"/>
        <v>6.1351632545789734</v>
      </c>
    </row>
    <row r="240" spans="1:4" x14ac:dyDescent="0.2">
      <c r="A240">
        <f t="shared" si="20"/>
        <v>238</v>
      </c>
      <c r="B240">
        <f t="shared" si="18"/>
        <v>1.0056731435647335E-136</v>
      </c>
      <c r="C240" s="13">
        <f t="shared" si="19"/>
        <v>6.148120261449793</v>
      </c>
      <c r="D240" s="13">
        <f t="shared" si="17"/>
        <v>6.1481202614497805</v>
      </c>
    </row>
    <row r="241" spans="1:4" x14ac:dyDescent="0.2">
      <c r="A241">
        <f t="shared" si="20"/>
        <v>239</v>
      </c>
      <c r="B241">
        <f t="shared" si="18"/>
        <v>1.6323080325651797E-137</v>
      </c>
      <c r="C241" s="13">
        <f t="shared" si="19"/>
        <v>6.1610500193662183</v>
      </c>
      <c r="D241" s="13">
        <f t="shared" si="17"/>
        <v>6.1610500193662263</v>
      </c>
    </row>
    <row r="242" spans="1:4" x14ac:dyDescent="0.2">
      <c r="A242">
        <f t="shared" si="20"/>
        <v>240</v>
      </c>
      <c r="B242">
        <f t="shared" si="18"/>
        <v>2.6438622257201002E-138</v>
      </c>
      <c r="C242" s="13">
        <f t="shared" si="19"/>
        <v>6.1739526995231122</v>
      </c>
      <c r="D242" s="13">
        <f t="shared" si="17"/>
        <v>6.1739526995230989</v>
      </c>
    </row>
    <row r="243" spans="1:4" x14ac:dyDescent="0.2">
      <c r="A243">
        <f t="shared" si="20"/>
        <v>241</v>
      </c>
      <c r="B243">
        <f t="shared" si="18"/>
        <v>4.2733724362519813E-139</v>
      </c>
      <c r="C243" s="13">
        <f t="shared" si="19"/>
        <v>6.1868284713300934</v>
      </c>
      <c r="D243" s="13">
        <f t="shared" si="17"/>
        <v>6.1868284713301014</v>
      </c>
    </row>
    <row r="244" spans="1:4" x14ac:dyDescent="0.2">
      <c r="A244">
        <f t="shared" si="20"/>
        <v>242</v>
      </c>
      <c r="B244">
        <f t="shared" si="18"/>
        <v>6.8928947264944615E-140</v>
      </c>
      <c r="C244" s="13">
        <f t="shared" si="19"/>
        <v>6.1996775024377921</v>
      </c>
      <c r="D244" s="13">
        <f t="shared" si="17"/>
        <v>6.1996775024377788</v>
      </c>
    </row>
    <row r="245" spans="1:4" x14ac:dyDescent="0.2">
      <c r="A245">
        <f t="shared" si="20"/>
        <v>243</v>
      </c>
      <c r="B245">
        <f t="shared" si="18"/>
        <v>1.1095202852712679E-140</v>
      </c>
      <c r="C245" s="13">
        <f t="shared" si="19"/>
        <v>6.2124999587629981</v>
      </c>
      <c r="D245" s="13">
        <f t="shared" si="17"/>
        <v>6.212499958763007</v>
      </c>
    </row>
    <row r="246" spans="1:4" x14ac:dyDescent="0.2">
      <c r="A246">
        <f t="shared" si="20"/>
        <v>244</v>
      </c>
      <c r="B246">
        <f t="shared" si="18"/>
        <v>1.7822771551212205E-141</v>
      </c>
      <c r="C246" s="13">
        <f t="shared" si="19"/>
        <v>6.2252960045139814</v>
      </c>
      <c r="D246" s="13">
        <f t="shared" si="17"/>
        <v>6.225296004513968</v>
      </c>
    </row>
    <row r="247" spans="1:4" x14ac:dyDescent="0.2">
      <c r="A247">
        <f t="shared" si="20"/>
        <v>245</v>
      </c>
      <c r="B247">
        <f t="shared" si="18"/>
        <v>2.8570989977189069E-142</v>
      </c>
      <c r="C247" s="13">
        <f t="shared" si="19"/>
        <v>6.2380658022146989</v>
      </c>
      <c r="D247" s="13">
        <f t="shared" si="17"/>
        <v>6.238065802214706</v>
      </c>
    </row>
    <row r="248" spans="1:4" x14ac:dyDescent="0.2">
      <c r="A248">
        <f t="shared" si="20"/>
        <v>246</v>
      </c>
      <c r="B248">
        <f t="shared" si="18"/>
        <v>4.5707663813793814E-143</v>
      </c>
      <c r="C248" s="13">
        <f t="shared" si="19"/>
        <v>6.2508095127292025</v>
      </c>
      <c r="D248" s="13">
        <f t="shared" si="17"/>
        <v>6.2508095127291892</v>
      </c>
    </row>
    <row r="249" spans="1:4" x14ac:dyDescent="0.2">
      <c r="A249">
        <f t="shared" si="20"/>
        <v>247</v>
      </c>
      <c r="B249">
        <f t="shared" si="18"/>
        <v>7.2974318876524218E-144</v>
      </c>
      <c r="C249" s="13">
        <f t="shared" si="19"/>
        <v>6.2635272952849625</v>
      </c>
      <c r="D249" s="13">
        <f t="shared" si="17"/>
        <v>6.2635272952849697</v>
      </c>
    </row>
    <row r="250" spans="1:4" x14ac:dyDescent="0.2">
      <c r="A250">
        <f t="shared" si="20"/>
        <v>248</v>
      </c>
      <c r="B250">
        <f t="shared" si="18"/>
        <v>1.1627114238879892E-144</v>
      </c>
      <c r="C250" s="13">
        <f t="shared" si="19"/>
        <v>6.2762193074963939</v>
      </c>
      <c r="D250" s="13">
        <f t="shared" si="17"/>
        <v>6.2762193074963806</v>
      </c>
    </row>
    <row r="251" spans="1:4" x14ac:dyDescent="0.2">
      <c r="A251">
        <f t="shared" si="20"/>
        <v>249</v>
      </c>
      <c r="B251">
        <f t="shared" si="18"/>
        <v>1.8488353555097375E-145</v>
      </c>
      <c r="C251" s="13">
        <f t="shared" si="19"/>
        <v>6.2888857053873304</v>
      </c>
      <c r="D251" s="13">
        <f t="shared" si="17"/>
        <v>6.2888857053873375</v>
      </c>
    </row>
    <row r="252" spans="1:4" x14ac:dyDescent="0.2">
      <c r="A252">
        <f t="shared" si="20"/>
        <v>250</v>
      </c>
      <c r="B252">
        <f t="shared" si="18"/>
        <v>2.9339483273344859E-146</v>
      </c>
      <c r="C252" s="9">
        <f t="shared" si="19"/>
        <v>6.3015266434137178</v>
      </c>
      <c r="D252" s="13">
        <f t="shared" si="17"/>
        <v>6.3015266434137045</v>
      </c>
    </row>
    <row r="253" spans="1:4" x14ac:dyDescent="0.2">
      <c r="A253">
        <f t="shared" si="20"/>
        <v>251</v>
      </c>
      <c r="B253">
        <f t="shared" si="18"/>
        <v>4.6466300564531716E-147</v>
      </c>
      <c r="C253" s="13">
        <f t="shared" si="19"/>
        <v>6.3141422744852722</v>
      </c>
      <c r="D253" s="13">
        <f t="shared" si="17"/>
        <v>6.3141422744852784</v>
      </c>
    </row>
    <row r="254" spans="1:4" x14ac:dyDescent="0.2">
      <c r="A254">
        <f t="shared" si="20"/>
        <v>252</v>
      </c>
      <c r="B254">
        <f t="shared" si="18"/>
        <v>7.3444386543156032E-148</v>
      </c>
      <c r="C254" s="13">
        <f t="shared" si="19"/>
        <v>6.3267327499873725</v>
      </c>
      <c r="D254" s="13">
        <f t="shared" si="17"/>
        <v>6.3267327499873591</v>
      </c>
    </row>
    <row r="255" spans="1:4" x14ac:dyDescent="0.2">
      <c r="A255">
        <f t="shared" si="20"/>
        <v>253</v>
      </c>
      <c r="B255">
        <f t="shared" si="18"/>
        <v>1.158557051531969E-148</v>
      </c>
      <c r="C255" s="13">
        <f t="shared" si="19"/>
        <v>6.3392982198019467</v>
      </c>
      <c r="D255" s="13">
        <f t="shared" si="17"/>
        <v>6.339298219801953</v>
      </c>
    </row>
    <row r="256" spans="1:4" x14ac:dyDescent="0.2">
      <c r="A256">
        <f t="shared" si="20"/>
        <v>254</v>
      </c>
      <c r="B256">
        <f t="shared" si="18"/>
        <v>1.8239711083904194E-149</v>
      </c>
      <c r="C256" s="13">
        <f t="shared" si="19"/>
        <v>6.3518388323285926</v>
      </c>
      <c r="D256" s="13">
        <f t="shared" si="17"/>
        <v>6.3518388323285784</v>
      </c>
    </row>
    <row r="257" spans="1:4" x14ac:dyDescent="0.2">
      <c r="A257">
        <f t="shared" si="20"/>
        <v>255</v>
      </c>
      <c r="B257">
        <f t="shared" si="18"/>
        <v>2.8659167888641617E-150</v>
      </c>
      <c r="C257" s="13">
        <f t="shared" si="19"/>
        <v>6.3643547345047207</v>
      </c>
      <c r="D257" s="13">
        <f t="shared" si="17"/>
        <v>6.3643547345047269</v>
      </c>
    </row>
    <row r="258" spans="1:4" x14ac:dyDescent="0.2">
      <c r="A258">
        <f t="shared" si="20"/>
        <v>256</v>
      </c>
      <c r="B258">
        <f t="shared" si="18"/>
        <v>4.4942543015524495E-151</v>
      </c>
      <c r="C258" s="13">
        <f t="shared" si="19"/>
        <v>6.3768460718259501</v>
      </c>
      <c r="D258" s="13">
        <f t="shared" si="17"/>
        <v>6.376846071825935</v>
      </c>
    </row>
    <row r="259" spans="1:4" x14ac:dyDescent="0.2">
      <c r="A259">
        <f t="shared" si="20"/>
        <v>257</v>
      </c>
      <c r="B259">
        <f t="shared" si="18"/>
        <v>7.0340180700744535E-152</v>
      </c>
      <c r="C259" s="13">
        <f t="shared" si="19"/>
        <v>6.3893129883655231</v>
      </c>
      <c r="D259" s="13">
        <f t="shared" si="17"/>
        <v>6.3893129883655293</v>
      </c>
    </row>
    <row r="260" spans="1:4" x14ac:dyDescent="0.2">
      <c r="A260">
        <f t="shared" si="20"/>
        <v>258</v>
      </c>
      <c r="B260">
        <f t="shared" si="18"/>
        <v>1.0987639141728794E-152</v>
      </c>
      <c r="C260" s="13">
        <f t="shared" si="19"/>
        <v>6.4017556267940208</v>
      </c>
      <c r="D260" s="13">
        <f t="shared" si="17"/>
        <v>6.4017556267940048</v>
      </c>
    </row>
    <row r="261" spans="1:4" x14ac:dyDescent="0.2">
      <c r="A261">
        <f t="shared" si="20"/>
        <v>259</v>
      </c>
      <c r="B261">
        <f t="shared" si="18"/>
        <v>1.7130247669894385E-153</v>
      </c>
      <c r="C261" s="13">
        <f t="shared" si="19"/>
        <v>6.4141741283980735</v>
      </c>
      <c r="D261" s="13">
        <f t="shared" si="17"/>
        <v>6.4141741283980798</v>
      </c>
    </row>
    <row r="262" spans="1:4" x14ac:dyDescent="0.2">
      <c r="A262">
        <f t="shared" si="20"/>
        <v>260</v>
      </c>
      <c r="B262">
        <f t="shared" si="18"/>
        <v>2.6655356299575937E-154</v>
      </c>
      <c r="C262" s="13">
        <f t="shared" si="19"/>
        <v>6.4265686330994241</v>
      </c>
      <c r="D262" s="13">
        <f t="shared" ref="D262:D325" si="21">D260*A261/A260</f>
        <v>6.4265686330994072</v>
      </c>
    </row>
    <row r="263" spans="1:4" x14ac:dyDescent="0.2">
      <c r="A263">
        <f t="shared" si="20"/>
        <v>261</v>
      </c>
      <c r="B263">
        <f t="shared" si="18"/>
        <v>4.1397123256856822E-155</v>
      </c>
      <c r="C263" s="13">
        <f t="shared" si="19"/>
        <v>6.4389392794729696</v>
      </c>
      <c r="D263" s="13">
        <f t="shared" si="21"/>
        <v>6.4389392794729758</v>
      </c>
    </row>
    <row r="264" spans="1:4" x14ac:dyDescent="0.2">
      <c r="A264">
        <f t="shared" si="20"/>
        <v>262</v>
      </c>
      <c r="B264">
        <f t="shared" si="18"/>
        <v>6.4168790444112014E-156</v>
      </c>
      <c r="C264" s="13">
        <f t="shared" si="19"/>
        <v>6.4512862047651902</v>
      </c>
      <c r="D264" s="13">
        <f t="shared" si="21"/>
        <v>6.4512862047651742</v>
      </c>
    </row>
    <row r="265" spans="1:4" x14ac:dyDescent="0.2">
      <c r="A265">
        <f t="shared" si="20"/>
        <v>263</v>
      </c>
      <c r="B265">
        <f t="shared" si="18"/>
        <v>9.9277021605719519E-157</v>
      </c>
      <c r="C265" s="13">
        <f t="shared" si="19"/>
        <v>6.4636095449115629</v>
      </c>
      <c r="D265" s="13">
        <f t="shared" si="21"/>
        <v>6.46360954491157</v>
      </c>
    </row>
    <row r="266" spans="1:4" x14ac:dyDescent="0.2">
      <c r="A266">
        <f t="shared" si="20"/>
        <v>264</v>
      </c>
      <c r="B266">
        <f t="shared" si="18"/>
        <v>1.5330205372544885E-157</v>
      </c>
      <c r="C266" s="13">
        <f t="shared" si="19"/>
        <v>6.4759094345543708</v>
      </c>
      <c r="D266" s="13">
        <f t="shared" si="21"/>
        <v>6.475909434554354</v>
      </c>
    </row>
    <row r="267" spans="1:4" x14ac:dyDescent="0.2">
      <c r="A267">
        <f t="shared" si="20"/>
        <v>265</v>
      </c>
      <c r="B267">
        <f t="shared" ref="B267:B304" si="22">B265*2*PI()/A266</f>
        <v>2.3627875889909364E-158</v>
      </c>
      <c r="C267" s="13">
        <f t="shared" ref="C267:C304" si="23">B266/B267</f>
        <v>6.4881860070595163</v>
      </c>
      <c r="D267" s="13">
        <f t="shared" si="21"/>
        <v>6.4881860070595234</v>
      </c>
    </row>
    <row r="268" spans="1:4" x14ac:dyDescent="0.2">
      <c r="A268">
        <f t="shared" si="20"/>
        <v>266</v>
      </c>
      <c r="B268">
        <f t="shared" si="22"/>
        <v>3.6348121189743236E-159</v>
      </c>
      <c r="C268" s="13">
        <f t="shared" si="23"/>
        <v>6.5004393945337435</v>
      </c>
      <c r="D268" s="13">
        <f t="shared" si="21"/>
        <v>6.5004393945337267</v>
      </c>
    </row>
    <row r="269" spans="1:4" x14ac:dyDescent="0.2">
      <c r="A269">
        <f t="shared" si="20"/>
        <v>267</v>
      </c>
      <c r="B269">
        <f t="shared" si="22"/>
        <v>5.5811399485466661E-160</v>
      </c>
      <c r="C269" s="13">
        <f t="shared" si="23"/>
        <v>6.5126697278408718</v>
      </c>
      <c r="D269" s="13">
        <f t="shared" si="21"/>
        <v>6.5126697278408798</v>
      </c>
    </row>
    <row r="270" spans="1:4" x14ac:dyDescent="0.2">
      <c r="A270">
        <f t="shared" si="20"/>
        <v>268</v>
      </c>
      <c r="B270">
        <f t="shared" si="22"/>
        <v>8.5536322473025348E-161</v>
      </c>
      <c r="C270" s="13">
        <f t="shared" si="23"/>
        <v>6.524877136618457</v>
      </c>
      <c r="D270" s="13">
        <f t="shared" si="21"/>
        <v>6.5248771366184402</v>
      </c>
    </row>
    <row r="271" spans="1:4" x14ac:dyDescent="0.2">
      <c r="A271">
        <f t="shared" si="20"/>
        <v>269</v>
      </c>
      <c r="B271">
        <f t="shared" si="22"/>
        <v>1.3084827060455763E-161</v>
      </c>
      <c r="C271" s="13">
        <f t="shared" si="23"/>
        <v>6.5370617492934597</v>
      </c>
      <c r="D271" s="13">
        <f t="shared" si="21"/>
        <v>6.5370617492934677</v>
      </c>
    </row>
    <row r="272" spans="1:4" x14ac:dyDescent="0.2">
      <c r="A272">
        <f t="shared" si="20"/>
        <v>270</v>
      </c>
      <c r="B272">
        <f t="shared" si="22"/>
        <v>1.9979203144709587E-162</v>
      </c>
      <c r="C272" s="13">
        <f t="shared" si="23"/>
        <v>6.5492236930983765</v>
      </c>
      <c r="D272" s="13">
        <f t="shared" si="21"/>
        <v>6.5492236930983596</v>
      </c>
    </row>
    <row r="273" spans="1:4" x14ac:dyDescent="0.2">
      <c r="A273">
        <f t="shared" si="20"/>
        <v>271</v>
      </c>
      <c r="B273">
        <f t="shared" si="22"/>
        <v>3.0449775234533887E-163</v>
      </c>
      <c r="C273" s="13">
        <f t="shared" si="23"/>
        <v>6.5613630940863725</v>
      </c>
      <c r="D273" s="13">
        <f t="shared" si="21"/>
        <v>6.5613630940863805</v>
      </c>
    </row>
    <row r="274" spans="1:4" x14ac:dyDescent="0.2">
      <c r="A274">
        <f t="shared" si="20"/>
        <v>272</v>
      </c>
      <c r="B274">
        <f t="shared" si="22"/>
        <v>4.632215337564408E-164</v>
      </c>
      <c r="C274" s="13">
        <f t="shared" si="23"/>
        <v>6.5734800771468889</v>
      </c>
      <c r="D274" s="13">
        <f t="shared" si="21"/>
        <v>6.573480077146872</v>
      </c>
    </row>
    <row r="275" spans="1:4" x14ac:dyDescent="0.2">
      <c r="A275">
        <f t="shared" si="20"/>
        <v>273</v>
      </c>
      <c r="B275">
        <f t="shared" si="22"/>
        <v>7.0338816309023588E-165</v>
      </c>
      <c r="C275" s="13">
        <f t="shared" si="23"/>
        <v>6.5855747660202706</v>
      </c>
      <c r="D275" s="13">
        <f t="shared" si="21"/>
        <v>6.5855747660202786</v>
      </c>
    </row>
    <row r="276" spans="1:4" x14ac:dyDescent="0.2">
      <c r="A276">
        <f t="shared" si="20"/>
        <v>274</v>
      </c>
      <c r="B276">
        <f t="shared" si="22"/>
        <v>1.0661196831017074E-165</v>
      </c>
      <c r="C276" s="13">
        <f t="shared" si="23"/>
        <v>6.5976472833128712</v>
      </c>
      <c r="D276" s="13">
        <f t="shared" si="21"/>
        <v>6.5976472833128534</v>
      </c>
    </row>
    <row r="277" spans="1:4" x14ac:dyDescent="0.2">
      <c r="A277">
        <f t="shared" si="20"/>
        <v>275</v>
      </c>
      <c r="B277">
        <f t="shared" si="22"/>
        <v>1.6129628363403681E-166</v>
      </c>
      <c r="C277" s="13">
        <f t="shared" si="23"/>
        <v>6.6096977505111871</v>
      </c>
      <c r="D277" s="13">
        <f t="shared" si="21"/>
        <v>6.6096977505111951</v>
      </c>
    </row>
    <row r="278" spans="1:4" x14ac:dyDescent="0.2">
      <c r="A278">
        <f t="shared" si="20"/>
        <v>276</v>
      </c>
      <c r="B278">
        <f t="shared" si="22"/>
        <v>2.4358645558398563E-167</v>
      </c>
      <c r="C278" s="13">
        <f t="shared" si="23"/>
        <v>6.621726287996494</v>
      </c>
      <c r="D278" s="13">
        <f t="shared" si="21"/>
        <v>6.6217262879964771</v>
      </c>
    </row>
    <row r="279" spans="1:4" x14ac:dyDescent="0.2">
      <c r="A279">
        <f t="shared" si="20"/>
        <v>277</v>
      </c>
      <c r="B279">
        <f t="shared" si="22"/>
        <v>3.6719363747538091E-168</v>
      </c>
      <c r="C279" s="13">
        <f t="shared" si="23"/>
        <v>6.6337330150584997</v>
      </c>
      <c r="D279" s="13">
        <f t="shared" si="21"/>
        <v>6.6337330150585085</v>
      </c>
    </row>
    <row r="280" spans="1:4" x14ac:dyDescent="0.2">
      <c r="A280">
        <f t="shared" si="20"/>
        <v>278</v>
      </c>
      <c r="B280">
        <f t="shared" si="22"/>
        <v>5.5252665658962143E-169</v>
      </c>
      <c r="C280" s="13">
        <f t="shared" si="23"/>
        <v>6.6457180499095259</v>
      </c>
      <c r="D280" s="13">
        <f t="shared" si="21"/>
        <v>6.6457180499095072</v>
      </c>
    </row>
    <row r="281" spans="1:4" x14ac:dyDescent="0.2">
      <c r="A281">
        <f t="shared" si="20"/>
        <v>279</v>
      </c>
      <c r="B281">
        <f t="shared" si="22"/>
        <v>8.2990851362415135E-170</v>
      </c>
      <c r="C281" s="13">
        <f t="shared" si="23"/>
        <v>6.6576815096977002</v>
      </c>
      <c r="D281" s="13">
        <f t="shared" si="21"/>
        <v>6.6576815096977091</v>
      </c>
    </row>
    <row r="282" spans="1:4" x14ac:dyDescent="0.2">
      <c r="A282">
        <f t="shared" si="20"/>
        <v>280</v>
      </c>
      <c r="B282">
        <f t="shared" si="22"/>
        <v>1.2443108854870861E-170</v>
      </c>
      <c r="C282" s="13">
        <f t="shared" si="23"/>
        <v>6.6696235105207107</v>
      </c>
      <c r="D282" s="13">
        <f t="shared" si="21"/>
        <v>6.6696235105206929</v>
      </c>
    </row>
    <row r="283" spans="1:4" x14ac:dyDescent="0.2">
      <c r="A283">
        <f t="shared" si="20"/>
        <v>281</v>
      </c>
      <c r="B283">
        <f t="shared" si="22"/>
        <v>1.8623103496808989E-171</v>
      </c>
      <c r="C283" s="13">
        <f t="shared" si="23"/>
        <v>6.6815441674385525</v>
      </c>
      <c r="D283" s="13">
        <f t="shared" si="21"/>
        <v>6.6815441674385614</v>
      </c>
    </row>
    <row r="284" spans="1:4" x14ac:dyDescent="0.2">
      <c r="A284">
        <f t="shared" si="20"/>
        <v>282</v>
      </c>
      <c r="B284">
        <f t="shared" si="22"/>
        <v>2.7822903463544771E-172</v>
      </c>
      <c r="C284" s="13">
        <f t="shared" si="23"/>
        <v>6.6934435944868556</v>
      </c>
      <c r="D284" s="13">
        <f t="shared" si="21"/>
        <v>6.6934435944868387</v>
      </c>
    </row>
    <row r="285" spans="1:4" x14ac:dyDescent="0.2">
      <c r="A285">
        <f t="shared" si="20"/>
        <v>283</v>
      </c>
      <c r="B285">
        <f t="shared" si="22"/>
        <v>4.1493762505402488E-173</v>
      </c>
      <c r="C285" s="13">
        <f t="shared" si="23"/>
        <v>6.7053219046892236</v>
      </c>
      <c r="D285" s="13">
        <f t="shared" si="21"/>
        <v>6.7053219046892325</v>
      </c>
    </row>
    <row r="286" spans="1:4" x14ac:dyDescent="0.2">
      <c r="A286">
        <f t="shared" si="20"/>
        <v>284</v>
      </c>
      <c r="B286">
        <f t="shared" si="22"/>
        <v>6.1772600086650359E-174</v>
      </c>
      <c r="C286" s="13">
        <f t="shared" si="23"/>
        <v>6.7171792100701424</v>
      </c>
      <c r="D286" s="13">
        <f t="shared" si="21"/>
        <v>6.7171792100701255</v>
      </c>
    </row>
    <row r="287" spans="1:4" x14ac:dyDescent="0.2">
      <c r="A287">
        <f t="shared" si="20"/>
        <v>285</v>
      </c>
      <c r="B287">
        <f t="shared" si="22"/>
        <v>9.1800351730121175E-175</v>
      </c>
      <c r="C287" s="13">
        <f t="shared" si="23"/>
        <v>6.7290156216669237</v>
      </c>
      <c r="D287" s="13">
        <f t="shared" si="21"/>
        <v>6.7290156216669335</v>
      </c>
    </row>
    <row r="288" spans="1:4" x14ac:dyDescent="0.2">
      <c r="A288">
        <f t="shared" si="20"/>
        <v>286</v>
      </c>
      <c r="B288">
        <f t="shared" si="22"/>
        <v>1.3618550640376209E-175</v>
      </c>
      <c r="C288" s="13">
        <f t="shared" si="23"/>
        <v>6.7408312495422216</v>
      </c>
      <c r="D288" s="13">
        <f t="shared" si="21"/>
        <v>6.7408312495422038</v>
      </c>
    </row>
    <row r="289" spans="1:4" x14ac:dyDescent="0.2">
      <c r="A289">
        <f t="shared" si="20"/>
        <v>287</v>
      </c>
      <c r="B289">
        <f t="shared" si="22"/>
        <v>2.0167783957504039E-176</v>
      </c>
      <c r="C289" s="13">
        <f t="shared" si="23"/>
        <v>6.7526262027955788</v>
      </c>
      <c r="D289" s="13">
        <f t="shared" si="21"/>
        <v>6.7526262027955894</v>
      </c>
    </row>
    <row r="290" spans="1:4" x14ac:dyDescent="0.2">
      <c r="A290">
        <f t="shared" si="20"/>
        <v>288</v>
      </c>
      <c r="B290">
        <f t="shared" si="22"/>
        <v>2.9814591389788481E-177</v>
      </c>
      <c r="C290" s="13">
        <f t="shared" si="23"/>
        <v>6.7644005895755859</v>
      </c>
      <c r="D290" s="13">
        <f t="shared" si="21"/>
        <v>6.7644005895755681</v>
      </c>
    </row>
    <row r="291" spans="1:4" x14ac:dyDescent="0.2">
      <c r="A291">
        <f t="shared" si="20"/>
        <v>289</v>
      </c>
      <c r="B291">
        <f t="shared" si="22"/>
        <v>4.3999279111167209E-178</v>
      </c>
      <c r="C291" s="13">
        <f t="shared" si="23"/>
        <v>6.7761545170910331</v>
      </c>
      <c r="D291" s="13">
        <f t="shared" si="21"/>
        <v>6.7761545170910447</v>
      </c>
    </row>
    <row r="292" spans="1:4" x14ac:dyDescent="0.2">
      <c r="A292">
        <f t="shared" si="20"/>
        <v>290</v>
      </c>
      <c r="B292">
        <f t="shared" si="22"/>
        <v>6.4820277702381314E-179</v>
      </c>
      <c r="C292" s="13">
        <f t="shared" si="23"/>
        <v>6.7878880916227233</v>
      </c>
      <c r="D292" s="13">
        <f t="shared" si="21"/>
        <v>6.7878880916227056</v>
      </c>
    </row>
    <row r="293" spans="1:4" x14ac:dyDescent="0.2">
      <c r="A293">
        <f t="shared" si="20"/>
        <v>291</v>
      </c>
      <c r="B293">
        <f t="shared" si="22"/>
        <v>9.5329525530268778E-180</v>
      </c>
      <c r="C293" s="13">
        <f t="shared" si="23"/>
        <v>6.7996014185342561</v>
      </c>
      <c r="D293" s="13">
        <f t="shared" si="21"/>
        <v>6.7996014185342659</v>
      </c>
    </row>
    <row r="294" spans="1:4" x14ac:dyDescent="0.2">
      <c r="A294">
        <f t="shared" si="20"/>
        <v>292</v>
      </c>
      <c r="B294">
        <f t="shared" si="22"/>
        <v>1.3995801253158172E-180</v>
      </c>
      <c r="C294" s="13">
        <f t="shared" si="23"/>
        <v>6.8112946022834908</v>
      </c>
      <c r="D294" s="13">
        <f t="shared" si="21"/>
        <v>6.8112946022834739</v>
      </c>
    </row>
    <row r="295" spans="1:4" x14ac:dyDescent="0.2">
      <c r="A295">
        <f t="shared" ref="A295:A358" si="24">A294+1</f>
        <v>293</v>
      </c>
      <c r="B295">
        <f t="shared" si="22"/>
        <v>2.0512776512061167E-181</v>
      </c>
      <c r="C295" s="13">
        <f t="shared" si="23"/>
        <v>6.8229677464329983</v>
      </c>
      <c r="D295" s="13">
        <f t="shared" si="21"/>
        <v>6.822967746433009</v>
      </c>
    </row>
    <row r="296" spans="1:4" x14ac:dyDescent="0.2">
      <c r="A296">
        <f t="shared" si="24"/>
        <v>294</v>
      </c>
      <c r="B296">
        <f t="shared" si="22"/>
        <v>3.0013041909914357E-182</v>
      </c>
      <c r="C296" s="13">
        <f t="shared" si="23"/>
        <v>6.8346209536611751</v>
      </c>
      <c r="D296" s="13">
        <f t="shared" si="21"/>
        <v>6.8346209536611573</v>
      </c>
    </row>
    <row r="297" spans="1:4" x14ac:dyDescent="0.2">
      <c r="A297">
        <f t="shared" si="24"/>
        <v>295</v>
      </c>
      <c r="B297">
        <f t="shared" si="22"/>
        <v>4.3838631289129675E-183</v>
      </c>
      <c r="C297" s="13">
        <f t="shared" si="23"/>
        <v>6.8462543257723603</v>
      </c>
      <c r="D297" s="13">
        <f t="shared" si="21"/>
        <v>6.8462543257723709</v>
      </c>
    </row>
    <row r="298" spans="1:4" x14ac:dyDescent="0.2">
      <c r="A298">
        <f t="shared" si="24"/>
        <v>296</v>
      </c>
      <c r="B298">
        <f t="shared" si="22"/>
        <v>6.3924577610894589E-184</v>
      </c>
      <c r="C298" s="13">
        <f t="shared" si="23"/>
        <v>6.8578679637076414</v>
      </c>
      <c r="D298" s="13">
        <f t="shared" si="21"/>
        <v>6.8578679637076236</v>
      </c>
    </row>
    <row r="299" spans="1:4" x14ac:dyDescent="0.2">
      <c r="A299">
        <f t="shared" si="24"/>
        <v>297</v>
      </c>
      <c r="B299">
        <f t="shared" si="22"/>
        <v>9.3056163514433401E-185</v>
      </c>
      <c r="C299" s="13">
        <f t="shared" si="23"/>
        <v>6.8694619675546393</v>
      </c>
      <c r="D299" s="13">
        <f t="shared" si="21"/>
        <v>6.86946196755465</v>
      </c>
    </row>
    <row r="300" spans="1:4" x14ac:dyDescent="0.2">
      <c r="A300">
        <f t="shared" si="24"/>
        <v>298</v>
      </c>
      <c r="B300">
        <f t="shared" si="22"/>
        <v>1.3523567906142558E-185</v>
      </c>
      <c r="C300" s="13">
        <f t="shared" si="23"/>
        <v>6.8810364365580057</v>
      </c>
      <c r="D300" s="13">
        <f t="shared" si="21"/>
        <v>6.881036436557987</v>
      </c>
    </row>
    <row r="301" spans="1:4" x14ac:dyDescent="0.2">
      <c r="A301">
        <f t="shared" si="24"/>
        <v>299</v>
      </c>
      <c r="B301">
        <f t="shared" si="22"/>
        <v>1.9620440246187552E-186</v>
      </c>
      <c r="C301" s="13">
        <f t="shared" si="23"/>
        <v>6.8925914691288961</v>
      </c>
      <c r="D301" s="13">
        <f t="shared" si="21"/>
        <v>6.8925914691289085</v>
      </c>
    </row>
    <row r="302" spans="1:4" x14ac:dyDescent="0.2">
      <c r="A302">
        <f t="shared" si="24"/>
        <v>300</v>
      </c>
      <c r="B302">
        <f t="shared" si="22"/>
        <v>2.8418422464388071E-187</v>
      </c>
      <c r="C302" s="9">
        <f t="shared" si="23"/>
        <v>6.9041271628551799</v>
      </c>
      <c r="D302" s="13">
        <f t="shared" si="21"/>
        <v>6.9041271628551621</v>
      </c>
    </row>
    <row r="303" spans="1:4" x14ac:dyDescent="0.2">
      <c r="A303">
        <f t="shared" si="24"/>
        <v>301</v>
      </c>
      <c r="B303">
        <f t="shared" si="22"/>
        <v>4.109295395841355E-188</v>
      </c>
      <c r="C303" s="13">
        <f t="shared" si="23"/>
        <v>6.9156436145105991</v>
      </c>
      <c r="D303" s="13">
        <f t="shared" si="21"/>
        <v>6.9156436145106097</v>
      </c>
    </row>
    <row r="304" spans="1:4" x14ac:dyDescent="0.2">
      <c r="A304">
        <f t="shared" si="24"/>
        <v>302</v>
      </c>
      <c r="B304">
        <f t="shared" si="22"/>
        <v>5.9321665940686186E-189</v>
      </c>
      <c r="C304" s="13">
        <f t="shared" si="23"/>
        <v>6.9271409200646969</v>
      </c>
      <c r="D304" s="13">
        <f t="shared" si="21"/>
        <v>6.9271409200646792</v>
      </c>
    </row>
    <row r="305" spans="1:4" x14ac:dyDescent="0.2">
      <c r="A305">
        <f t="shared" si="24"/>
        <v>303</v>
      </c>
      <c r="B305">
        <f t="shared" ref="B305:B368" si="25">B303*2*PI()/A304</f>
        <v>8.5494915410632849E-190</v>
      </c>
      <c r="C305" s="13">
        <f t="shared" ref="C305:C368" si="26">B304/B305</f>
        <v>6.9386191746916985</v>
      </c>
      <c r="D305" s="13">
        <f t="shared" si="21"/>
        <v>6.9386191746917074</v>
      </c>
    </row>
    <row r="306" spans="1:4" x14ac:dyDescent="0.2">
      <c r="A306">
        <f t="shared" si="24"/>
        <v>304</v>
      </c>
      <c r="B306">
        <f t="shared" si="25"/>
        <v>1.2301287783364197E-190</v>
      </c>
      <c r="C306" s="13">
        <f t="shared" si="26"/>
        <v>6.9500784727801417</v>
      </c>
      <c r="D306" s="13">
        <f t="shared" si="21"/>
        <v>6.9500784727801257</v>
      </c>
    </row>
    <row r="307" spans="1:4" x14ac:dyDescent="0.2">
      <c r="A307">
        <f t="shared" si="24"/>
        <v>305</v>
      </c>
      <c r="B307">
        <f t="shared" si="25"/>
        <v>1.7670407774560852E-191</v>
      </c>
      <c r="C307" s="13">
        <f t="shared" si="26"/>
        <v>6.9615189079415067</v>
      </c>
      <c r="D307" s="13">
        <f t="shared" si="21"/>
        <v>6.9615189079415147</v>
      </c>
    </row>
    <row r="308" spans="1:4" x14ac:dyDescent="0.2">
      <c r="A308">
        <f t="shared" si="24"/>
        <v>306</v>
      </c>
      <c r="B308">
        <f t="shared" si="25"/>
        <v>2.5341400216334973E-192</v>
      </c>
      <c r="C308" s="13">
        <f t="shared" si="26"/>
        <v>6.9729405730195495</v>
      </c>
      <c r="D308" s="13">
        <f t="shared" si="21"/>
        <v>6.9729405730195335</v>
      </c>
    </row>
    <row r="309" spans="1:4" x14ac:dyDescent="0.2">
      <c r="A309">
        <f t="shared" si="24"/>
        <v>307</v>
      </c>
      <c r="B309">
        <f t="shared" si="25"/>
        <v>3.6283152451304792E-193</v>
      </c>
      <c r="C309" s="13">
        <f t="shared" si="26"/>
        <v>6.9843435600986927</v>
      </c>
      <c r="D309" s="13">
        <f t="shared" si="21"/>
        <v>6.9843435600986998</v>
      </c>
    </row>
    <row r="310" spans="1:4" x14ac:dyDescent="0.2">
      <c r="A310">
        <f t="shared" si="24"/>
        <v>308</v>
      </c>
      <c r="B310">
        <f t="shared" si="25"/>
        <v>5.1864727525287778E-194</v>
      </c>
      <c r="C310" s="13">
        <f t="shared" si="26"/>
        <v>6.9957279605130775</v>
      </c>
      <c r="D310" s="13">
        <f t="shared" si="21"/>
        <v>6.9957279605130616</v>
      </c>
    </row>
    <row r="311" spans="1:4" x14ac:dyDescent="0.2">
      <c r="A311">
        <f t="shared" si="24"/>
        <v>309</v>
      </c>
      <c r="B311">
        <f t="shared" si="25"/>
        <v>7.4017457915647808E-195</v>
      </c>
      <c r="C311" s="13">
        <f t="shared" si="26"/>
        <v>7.0070938648547143</v>
      </c>
      <c r="D311" s="13">
        <f t="shared" si="21"/>
        <v>7.0070938648547223</v>
      </c>
    </row>
    <row r="312" spans="1:4" x14ac:dyDescent="0.2">
      <c r="A312">
        <f t="shared" si="24"/>
        <v>310</v>
      </c>
      <c r="B312">
        <f t="shared" si="25"/>
        <v>1.0546138962710706E-195</v>
      </c>
      <c r="C312" s="13">
        <f t="shared" si="26"/>
        <v>7.0184413629822755</v>
      </c>
      <c r="D312" s="13">
        <f t="shared" si="21"/>
        <v>7.0184413629822595</v>
      </c>
    </row>
    <row r="313" spans="1:4" x14ac:dyDescent="0.2">
      <c r="A313">
        <f t="shared" si="24"/>
        <v>311</v>
      </c>
      <c r="B313">
        <f t="shared" si="25"/>
        <v>1.5002109808076828E-196</v>
      </c>
      <c r="C313" s="13">
        <f t="shared" si="26"/>
        <v>7.0297705440290015</v>
      </c>
      <c r="D313" s="13">
        <f t="shared" si="21"/>
        <v>7.0297705440290095</v>
      </c>
    </row>
    <row r="314" spans="1:4" x14ac:dyDescent="0.2">
      <c r="A314">
        <f t="shared" si="24"/>
        <v>312</v>
      </c>
      <c r="B314">
        <f t="shared" si="25"/>
        <v>2.1306541922179443E-197</v>
      </c>
      <c r="C314" s="13">
        <f t="shared" si="26"/>
        <v>7.0410814964112509</v>
      </c>
      <c r="D314" s="13">
        <f t="shared" si="21"/>
        <v>7.041081496411234</v>
      </c>
    </row>
    <row r="315" spans="1:4" x14ac:dyDescent="0.2">
      <c r="A315">
        <f t="shared" si="24"/>
        <v>313</v>
      </c>
      <c r="B315">
        <f t="shared" si="25"/>
        <v>3.021187048807791E-198</v>
      </c>
      <c r="C315" s="13">
        <f t="shared" si="26"/>
        <v>7.0523743078361685</v>
      </c>
      <c r="D315" s="13">
        <f t="shared" si="21"/>
        <v>7.0523743078361774</v>
      </c>
    </row>
    <row r="316" spans="1:4" x14ac:dyDescent="0.2">
      <c r="A316">
        <f t="shared" si="24"/>
        <v>314</v>
      </c>
      <c r="B316">
        <f t="shared" si="25"/>
        <v>4.2770910911259984E-199</v>
      </c>
      <c r="C316" s="13">
        <f t="shared" si="26"/>
        <v>7.0636490653100052</v>
      </c>
      <c r="D316" s="13">
        <f t="shared" si="21"/>
        <v>7.0636490653099875</v>
      </c>
    </row>
    <row r="317" spans="1:4" x14ac:dyDescent="0.2">
      <c r="A317">
        <f t="shared" si="24"/>
        <v>315</v>
      </c>
      <c r="B317">
        <f t="shared" si="25"/>
        <v>6.0454388774873785E-200</v>
      </c>
      <c r="C317" s="13">
        <f t="shared" si="26"/>
        <v>7.0749058551455484</v>
      </c>
      <c r="D317" s="13">
        <f t="shared" si="21"/>
        <v>7.0749058551455581</v>
      </c>
    </row>
    <row r="318" spans="1:4" x14ac:dyDescent="0.2">
      <c r="A318">
        <f t="shared" si="24"/>
        <v>316</v>
      </c>
      <c r="B318">
        <f t="shared" si="25"/>
        <v>8.5313510797560558E-201</v>
      </c>
      <c r="C318" s="13">
        <f t="shared" si="26"/>
        <v>7.0861447629702292</v>
      </c>
      <c r="D318" s="13">
        <f t="shared" si="21"/>
        <v>7.0861447629702097</v>
      </c>
    </row>
    <row r="319" spans="1:4" x14ac:dyDescent="0.2">
      <c r="A319">
        <f t="shared" si="24"/>
        <v>317</v>
      </c>
      <c r="B319">
        <f t="shared" si="25"/>
        <v>1.2020447066607895E-201</v>
      </c>
      <c r="C319" s="13">
        <f t="shared" si="26"/>
        <v>7.0973658737333114</v>
      </c>
      <c r="D319" s="13">
        <f t="shared" si="21"/>
        <v>7.0973658737333221</v>
      </c>
    </row>
    <row r="320" spans="1:4" x14ac:dyDescent="0.2">
      <c r="A320">
        <f t="shared" si="24"/>
        <v>318</v>
      </c>
      <c r="B320">
        <f t="shared" si="25"/>
        <v>1.6909798029878217E-202</v>
      </c>
      <c r="C320" s="13">
        <f t="shared" si="26"/>
        <v>7.1085692717138063</v>
      </c>
      <c r="D320" s="13">
        <f t="shared" si="21"/>
        <v>7.1085692717137858</v>
      </c>
    </row>
    <row r="321" spans="1:4" x14ac:dyDescent="0.2">
      <c r="A321">
        <f t="shared" si="24"/>
        <v>319</v>
      </c>
      <c r="B321">
        <f t="shared" si="25"/>
        <v>2.3750533457434176E-203</v>
      </c>
      <c r="C321" s="13">
        <f t="shared" si="26"/>
        <v>7.1197550405274228</v>
      </c>
      <c r="D321" s="13">
        <f t="shared" si="21"/>
        <v>7.1197550405274335</v>
      </c>
    </row>
    <row r="322" spans="1:4" x14ac:dyDescent="0.2">
      <c r="A322">
        <f t="shared" si="24"/>
        <v>320</v>
      </c>
      <c r="B322">
        <f t="shared" si="25"/>
        <v>3.3306393269186557E-204</v>
      </c>
      <c r="C322" s="13">
        <f t="shared" si="26"/>
        <v>7.1309232631342905</v>
      </c>
      <c r="D322" s="13">
        <f t="shared" si="21"/>
        <v>7.1309232631342692</v>
      </c>
    </row>
    <row r="323" spans="1:4" x14ac:dyDescent="0.2">
      <c r="A323">
        <f t="shared" si="24"/>
        <v>321</v>
      </c>
      <c r="B323">
        <f t="shared" si="25"/>
        <v>4.6634063392946123E-205</v>
      </c>
      <c r="C323" s="13">
        <f t="shared" si="26"/>
        <v>7.1420740218456897</v>
      </c>
      <c r="D323" s="13">
        <f t="shared" si="21"/>
        <v>7.1420740218457022</v>
      </c>
    </row>
    <row r="324" spans="1:4" x14ac:dyDescent="0.2">
      <c r="A324">
        <f t="shared" si="24"/>
        <v>322</v>
      </c>
      <c r="B324">
        <f t="shared" si="25"/>
        <v>6.519322144052898E-206</v>
      </c>
      <c r="C324" s="13">
        <f t="shared" si="26"/>
        <v>7.1532073983315856</v>
      </c>
      <c r="D324" s="13">
        <f t="shared" si="21"/>
        <v>7.1532073983315643</v>
      </c>
    </row>
    <row r="325" spans="1:4" x14ac:dyDescent="0.2">
      <c r="A325">
        <f t="shared" si="24"/>
        <v>323</v>
      </c>
      <c r="B325">
        <f t="shared" si="25"/>
        <v>9.0997037864795179E-207</v>
      </c>
      <c r="C325" s="13">
        <f t="shared" si="26"/>
        <v>7.1643234736271406</v>
      </c>
      <c r="D325" s="13">
        <f t="shared" si="21"/>
        <v>7.164323473627153</v>
      </c>
    </row>
    <row r="326" spans="1:4" x14ac:dyDescent="0.2">
      <c r="A326">
        <f t="shared" si="24"/>
        <v>324</v>
      </c>
      <c r="B326">
        <f t="shared" si="25"/>
        <v>1.2681767525784424E-207</v>
      </c>
      <c r="C326" s="13">
        <f t="shared" si="26"/>
        <v>7.1754223281400682</v>
      </c>
      <c r="D326" s="13">
        <f t="shared" ref="D326:D389" si="27">D324*A325/A324</f>
        <v>7.1754223281400469</v>
      </c>
    </row>
    <row r="327" spans="1:4" x14ac:dyDescent="0.2">
      <c r="A327">
        <f t="shared" si="24"/>
        <v>325</v>
      </c>
      <c r="B327">
        <f t="shared" si="25"/>
        <v>1.7646643558918072E-208</v>
      </c>
      <c r="C327" s="13">
        <f t="shared" si="26"/>
        <v>7.1865040416569457</v>
      </c>
      <c r="D327" s="13">
        <f t="shared" si="27"/>
        <v>7.1865040416569581</v>
      </c>
    </row>
    <row r="328" spans="1:4" x14ac:dyDescent="0.2">
      <c r="A328">
        <f t="shared" si="24"/>
        <v>326</v>
      </c>
      <c r="B328">
        <f t="shared" si="25"/>
        <v>2.4517506272946434E-209</v>
      </c>
      <c r="C328" s="13">
        <f t="shared" si="26"/>
        <v>7.1975686933503766</v>
      </c>
      <c r="D328" s="13">
        <f t="shared" si="27"/>
        <v>7.1975686933503553</v>
      </c>
    </row>
    <row r="329" spans="1:4" x14ac:dyDescent="0.2">
      <c r="A329">
        <f t="shared" si="24"/>
        <v>327</v>
      </c>
      <c r="B329">
        <f t="shared" si="25"/>
        <v>3.4011390040008994E-210</v>
      </c>
      <c r="C329" s="13">
        <f t="shared" si="26"/>
        <v>7.2086163617851211</v>
      </c>
      <c r="D329" s="13">
        <f t="shared" si="27"/>
        <v>7.2086163617851327</v>
      </c>
    </row>
    <row r="330" spans="1:4" x14ac:dyDescent="0.2">
      <c r="A330">
        <f t="shared" si="24"/>
        <v>328</v>
      </c>
      <c r="B330">
        <f t="shared" si="25"/>
        <v>4.7109490881608677E-211</v>
      </c>
      <c r="C330" s="13">
        <f t="shared" si="26"/>
        <v>7.2196471249250713</v>
      </c>
      <c r="D330" s="13">
        <f t="shared" si="27"/>
        <v>7.2196471249250491</v>
      </c>
    </row>
    <row r="331" spans="1:4" x14ac:dyDescent="0.2">
      <c r="A331">
        <f t="shared" si="24"/>
        <v>329</v>
      </c>
      <c r="B331">
        <f t="shared" si="25"/>
        <v>6.5152398224432508E-212</v>
      </c>
      <c r="C331" s="13">
        <f t="shared" si="26"/>
        <v>7.2306610601392043</v>
      </c>
      <c r="D331" s="13">
        <f t="shared" si="27"/>
        <v>7.2306610601392149</v>
      </c>
    </row>
    <row r="332" spans="1:4" x14ac:dyDescent="0.2">
      <c r="A332">
        <f t="shared" si="24"/>
        <v>330</v>
      </c>
      <c r="B332">
        <f t="shared" si="25"/>
        <v>8.9968893901530192E-213</v>
      </c>
      <c r="C332" s="13">
        <f t="shared" si="26"/>
        <v>7.241658244208379</v>
      </c>
      <c r="D332" s="13">
        <f t="shared" si="27"/>
        <v>7.2416582442083577</v>
      </c>
    </row>
    <row r="333" spans="1:4" x14ac:dyDescent="0.2">
      <c r="A333">
        <f t="shared" si="24"/>
        <v>331</v>
      </c>
      <c r="B333">
        <f t="shared" si="25"/>
        <v>1.2404987613674778E-213</v>
      </c>
      <c r="C333" s="13">
        <f t="shared" si="26"/>
        <v>7.2526387533311167</v>
      </c>
      <c r="D333" s="13">
        <f t="shared" si="27"/>
        <v>7.2526387533311274</v>
      </c>
    </row>
    <row r="334" spans="1:4" x14ac:dyDescent="0.2">
      <c r="A334">
        <f t="shared" si="24"/>
        <v>332</v>
      </c>
      <c r="B334">
        <f t="shared" si="25"/>
        <v>1.7078284962697692E-214</v>
      </c>
      <c r="C334" s="13">
        <f t="shared" si="26"/>
        <v>7.2636026631302224</v>
      </c>
      <c r="D334" s="13">
        <f t="shared" si="27"/>
        <v>7.2636026631302011</v>
      </c>
    </row>
    <row r="335" spans="1:4" x14ac:dyDescent="0.2">
      <c r="A335">
        <f t="shared" si="24"/>
        <v>333</v>
      </c>
      <c r="B335">
        <f t="shared" si="25"/>
        <v>2.3476757804212689E-215</v>
      </c>
      <c r="C335" s="13">
        <f t="shared" si="26"/>
        <v>7.2745500486584014</v>
      </c>
      <c r="D335" s="13">
        <f t="shared" si="27"/>
        <v>7.2745500486584111</v>
      </c>
    </row>
    <row r="336" spans="1:4" x14ac:dyDescent="0.2">
      <c r="A336">
        <f t="shared" si="24"/>
        <v>334</v>
      </c>
      <c r="B336">
        <f t="shared" si="25"/>
        <v>3.2224032777612073E-216</v>
      </c>
      <c r="C336" s="13">
        <f t="shared" si="26"/>
        <v>7.2854809844047113</v>
      </c>
      <c r="D336" s="13">
        <f t="shared" si="27"/>
        <v>7.2854809844046891</v>
      </c>
    </row>
    <row r="337" spans="1:4" x14ac:dyDescent="0.2">
      <c r="A337">
        <f t="shared" si="24"/>
        <v>335</v>
      </c>
      <c r="B337">
        <f t="shared" si="25"/>
        <v>4.4164317274144563E-217</v>
      </c>
      <c r="C337" s="13">
        <f t="shared" si="26"/>
        <v>7.2963955443000188</v>
      </c>
      <c r="D337" s="13">
        <f t="shared" si="27"/>
        <v>7.2963955443000277</v>
      </c>
    </row>
    <row r="338" spans="1:4" x14ac:dyDescent="0.2">
      <c r="A338">
        <f t="shared" si="24"/>
        <v>336</v>
      </c>
      <c r="B338">
        <f t="shared" si="25"/>
        <v>6.0438677398915098E-218</v>
      </c>
      <c r="C338" s="13">
        <f t="shared" si="26"/>
        <v>7.3072938017232874</v>
      </c>
      <c r="D338" s="13">
        <f t="shared" si="27"/>
        <v>7.3072938017232651</v>
      </c>
    </row>
    <row r="339" spans="1:4" x14ac:dyDescent="0.2">
      <c r="A339">
        <f t="shared" si="24"/>
        <v>337</v>
      </c>
      <c r="B339">
        <f t="shared" si="25"/>
        <v>8.2587080178131757E-219</v>
      </c>
      <c r="C339" s="13">
        <f t="shared" si="26"/>
        <v>7.3181758295068846</v>
      </c>
      <c r="D339" s="13">
        <f t="shared" si="27"/>
        <v>7.3181758295068926</v>
      </c>
    </row>
    <row r="340" spans="1:4" x14ac:dyDescent="0.2">
      <c r="A340">
        <f t="shared" si="24"/>
        <v>338</v>
      </c>
      <c r="B340">
        <f t="shared" si="25"/>
        <v>1.1268469134072116E-219</v>
      </c>
      <c r="C340" s="13">
        <f t="shared" si="26"/>
        <v>7.3290416999427013</v>
      </c>
      <c r="D340" s="13">
        <f t="shared" si="27"/>
        <v>7.32904169994268</v>
      </c>
    </row>
    <row r="341" spans="1:4" x14ac:dyDescent="0.2">
      <c r="A341">
        <f t="shared" si="24"/>
        <v>339</v>
      </c>
      <c r="B341">
        <f t="shared" si="25"/>
        <v>1.5352364755565086E-220</v>
      </c>
      <c r="C341" s="13">
        <f t="shared" si="26"/>
        <v>7.3398914847873211</v>
      </c>
      <c r="D341" s="13">
        <f t="shared" si="27"/>
        <v>7.3398914847873282</v>
      </c>
    </row>
    <row r="342" spans="1:4" x14ac:dyDescent="0.2">
      <c r="A342">
        <f t="shared" si="24"/>
        <v>340</v>
      </c>
      <c r="B342">
        <f t="shared" si="25"/>
        <v>2.0885510235282771E-221</v>
      </c>
      <c r="C342" s="13">
        <f t="shared" si="26"/>
        <v>7.3507252552679754</v>
      </c>
      <c r="D342" s="13">
        <f t="shared" si="27"/>
        <v>7.3507252552679541</v>
      </c>
    </row>
    <row r="343" spans="1:4" x14ac:dyDescent="0.2">
      <c r="A343">
        <f t="shared" si="24"/>
        <v>341</v>
      </c>
      <c r="B343">
        <f t="shared" si="25"/>
        <v>2.8371103724302433E-222</v>
      </c>
      <c r="C343" s="13">
        <f t="shared" si="26"/>
        <v>7.3615430820875787</v>
      </c>
      <c r="D343" s="13">
        <f t="shared" si="27"/>
        <v>7.3615430820875849</v>
      </c>
    </row>
    <row r="344" spans="1:4" x14ac:dyDescent="0.2">
      <c r="A344">
        <f t="shared" si="24"/>
        <v>342</v>
      </c>
      <c r="B344">
        <f t="shared" si="25"/>
        <v>3.8483146933512481E-223</v>
      </c>
      <c r="C344" s="13">
        <f t="shared" si="26"/>
        <v>7.3723450354305289</v>
      </c>
      <c r="D344" s="13">
        <f t="shared" si="27"/>
        <v>7.3723450354305067</v>
      </c>
    </row>
    <row r="345" spans="1:4" x14ac:dyDescent="0.2">
      <c r="A345">
        <f t="shared" si="24"/>
        <v>343</v>
      </c>
      <c r="B345">
        <f t="shared" si="25"/>
        <v>5.212307078041085E-224</v>
      </c>
      <c r="C345" s="13">
        <f t="shared" si="26"/>
        <v>7.3831311849675991</v>
      </c>
      <c r="D345" s="13">
        <f t="shared" si="27"/>
        <v>7.3831311849676062</v>
      </c>
    </row>
    <row r="346" spans="1:4" x14ac:dyDescent="0.2">
      <c r="A346">
        <f t="shared" si="24"/>
        <v>344</v>
      </c>
      <c r="B346">
        <f t="shared" si="25"/>
        <v>7.049467737220955E-225</v>
      </c>
      <c r="C346" s="13">
        <f t="shared" si="26"/>
        <v>7.3939015998616142</v>
      </c>
      <c r="D346" s="13">
        <f t="shared" si="27"/>
        <v>7.3939015998615902</v>
      </c>
    </row>
    <row r="347" spans="1:4" x14ac:dyDescent="0.2">
      <c r="A347">
        <f t="shared" si="24"/>
        <v>345</v>
      </c>
      <c r="B347">
        <f t="shared" si="25"/>
        <v>9.5203172236209024E-226</v>
      </c>
      <c r="C347" s="13">
        <f t="shared" si="26"/>
        <v>7.4046563487721695</v>
      </c>
      <c r="D347" s="13">
        <f t="shared" si="27"/>
        <v>7.4046563487721775</v>
      </c>
    </row>
    <row r="348" spans="1:4" x14ac:dyDescent="0.2">
      <c r="A348">
        <f t="shared" si="24"/>
        <v>346</v>
      </c>
      <c r="B348">
        <f t="shared" si="25"/>
        <v>1.2838583220273398E-226</v>
      </c>
      <c r="C348" s="13">
        <f t="shared" si="26"/>
        <v>7.4153954998612122</v>
      </c>
      <c r="D348" s="13">
        <f t="shared" si="27"/>
        <v>7.4153954998611882</v>
      </c>
    </row>
    <row r="349" spans="1:4" x14ac:dyDescent="0.2">
      <c r="A349">
        <f t="shared" si="24"/>
        <v>347</v>
      </c>
      <c r="B349">
        <f t="shared" si="25"/>
        <v>1.7288415404376763E-227</v>
      </c>
      <c r="C349" s="13">
        <f t="shared" si="26"/>
        <v>7.4261191207975958</v>
      </c>
      <c r="D349" s="13">
        <f t="shared" si="27"/>
        <v>7.4261191207976047</v>
      </c>
    </row>
    <row r="350" spans="1:4" x14ac:dyDescent="0.2">
      <c r="A350">
        <f t="shared" si="24"/>
        <v>348</v>
      </c>
      <c r="B350">
        <f t="shared" si="25"/>
        <v>2.3247030966750488E-228</v>
      </c>
      <c r="C350" s="13">
        <f t="shared" si="26"/>
        <v>7.4368272787625438</v>
      </c>
      <c r="D350" s="13">
        <f t="shared" si="27"/>
        <v>7.4368272787625216</v>
      </c>
    </row>
    <row r="351" spans="1:4" x14ac:dyDescent="0.2">
      <c r="A351">
        <f t="shared" si="24"/>
        <v>349</v>
      </c>
      <c r="B351">
        <f t="shared" si="25"/>
        <v>3.1214459095746347E-229</v>
      </c>
      <c r="C351" s="13">
        <f t="shared" si="26"/>
        <v>7.4475200404540747</v>
      </c>
      <c r="D351" s="13">
        <f t="shared" si="27"/>
        <v>7.4475200404540818</v>
      </c>
    </row>
    <row r="352" spans="1:4" x14ac:dyDescent="0.2">
      <c r="A352">
        <f t="shared" si="24"/>
        <v>350</v>
      </c>
      <c r="B352">
        <f t="shared" si="25"/>
        <v>4.1852551119150578E-230</v>
      </c>
      <c r="C352" s="13">
        <f t="shared" si="26"/>
        <v>7.458197472092321</v>
      </c>
      <c r="D352" s="13">
        <f t="shared" si="27"/>
        <v>7.4581974720922988</v>
      </c>
    </row>
    <row r="353" spans="1:4" x14ac:dyDescent="0.2">
      <c r="A353">
        <f t="shared" si="24"/>
        <v>351</v>
      </c>
      <c r="B353">
        <f t="shared" si="25"/>
        <v>5.6036065931986183E-231</v>
      </c>
      <c r="C353" s="13">
        <f t="shared" si="26"/>
        <v>7.4688596394238562</v>
      </c>
      <c r="D353" s="13">
        <f t="shared" si="27"/>
        <v>7.4688596394238642</v>
      </c>
    </row>
    <row r="354" spans="1:4" x14ac:dyDescent="0.2">
      <c r="A354">
        <f t="shared" si="24"/>
        <v>352</v>
      </c>
      <c r="B354">
        <f t="shared" si="25"/>
        <v>7.4919468450093873E-232</v>
      </c>
      <c r="C354" s="13">
        <f t="shared" si="26"/>
        <v>7.4795066077268695</v>
      </c>
      <c r="D354" s="13">
        <f t="shared" si="27"/>
        <v>7.4795066077268482</v>
      </c>
    </row>
    <row r="355" spans="1:4" x14ac:dyDescent="0.2">
      <c r="A355">
        <f t="shared" si="24"/>
        <v>353</v>
      </c>
      <c r="B355">
        <f t="shared" si="25"/>
        <v>1.0002414378863698E-232</v>
      </c>
      <c r="C355" s="13">
        <f t="shared" si="26"/>
        <v>7.490138441815378</v>
      </c>
      <c r="D355" s="13">
        <f t="shared" si="27"/>
        <v>7.490138441815386</v>
      </c>
    </row>
    <row r="356" spans="1:4" x14ac:dyDescent="0.2">
      <c r="A356">
        <f t="shared" si="24"/>
        <v>354</v>
      </c>
      <c r="B356">
        <f t="shared" si="25"/>
        <v>1.3335209727686527E-233</v>
      </c>
      <c r="C356" s="13">
        <f t="shared" si="26"/>
        <v>7.5007552060442748</v>
      </c>
      <c r="D356" s="13">
        <f t="shared" si="27"/>
        <v>7.5007552060442544</v>
      </c>
    </row>
    <row r="357" spans="1:4" x14ac:dyDescent="0.2">
      <c r="A357">
        <f t="shared" si="24"/>
        <v>355</v>
      </c>
      <c r="B357">
        <f t="shared" si="25"/>
        <v>1.7753396345084242E-234</v>
      </c>
      <c r="C357" s="13">
        <f t="shared" si="26"/>
        <v>7.511356964313439</v>
      </c>
      <c r="D357" s="13">
        <f t="shared" si="27"/>
        <v>7.5113569643134461</v>
      </c>
    </row>
    <row r="358" spans="1:4" x14ac:dyDescent="0.2">
      <c r="A358">
        <f t="shared" si="24"/>
        <v>356</v>
      </c>
      <c r="B358">
        <f t="shared" si="25"/>
        <v>2.3602139106805149E-235</v>
      </c>
      <c r="C358" s="13">
        <f t="shared" si="26"/>
        <v>7.5219437800726494</v>
      </c>
      <c r="D358" s="13">
        <f t="shared" si="27"/>
        <v>7.5219437800726272</v>
      </c>
    </row>
    <row r="359" spans="1:4" x14ac:dyDescent="0.2">
      <c r="A359">
        <f t="shared" ref="A359:A422" si="28">A358+1</f>
        <v>357</v>
      </c>
      <c r="B359">
        <f t="shared" si="25"/>
        <v>3.133367389549693E-236</v>
      </c>
      <c r="C359" s="13">
        <f t="shared" si="26"/>
        <v>7.53251571632559</v>
      </c>
      <c r="D359" s="13">
        <f t="shared" si="27"/>
        <v>7.5325157163255962</v>
      </c>
    </row>
    <row r="360" spans="1:4" x14ac:dyDescent="0.2">
      <c r="A360">
        <f t="shared" si="28"/>
        <v>358</v>
      </c>
      <c r="B360">
        <f t="shared" si="25"/>
        <v>4.153966769016438E-237</v>
      </c>
      <c r="C360" s="13">
        <f t="shared" si="26"/>
        <v>7.5430728356346508</v>
      </c>
      <c r="D360" s="13">
        <f t="shared" si="27"/>
        <v>7.5430728356346286</v>
      </c>
    </row>
    <row r="361" spans="1:4" x14ac:dyDescent="0.2">
      <c r="A361">
        <f t="shared" si="28"/>
        <v>359</v>
      </c>
      <c r="B361">
        <f t="shared" si="25"/>
        <v>5.4993094815682358E-238</v>
      </c>
      <c r="C361" s="13">
        <f t="shared" si="26"/>
        <v>7.5536152001248222</v>
      </c>
      <c r="D361" s="13">
        <f t="shared" si="27"/>
        <v>7.5536152001248285</v>
      </c>
    </row>
    <row r="362" spans="1:4" x14ac:dyDescent="0.2">
      <c r="A362">
        <f t="shared" si="28"/>
        <v>360</v>
      </c>
      <c r="B362">
        <f t="shared" si="25"/>
        <v>7.2702348104725189E-239</v>
      </c>
      <c r="C362" s="13">
        <f t="shared" si="26"/>
        <v>7.5641428714883769</v>
      </c>
      <c r="D362" s="13">
        <f t="shared" si="27"/>
        <v>7.5641428714883565</v>
      </c>
    </row>
    <row r="363" spans="1:4" x14ac:dyDescent="0.2">
      <c r="A363">
        <f t="shared" si="28"/>
        <v>361</v>
      </c>
      <c r="B363">
        <f t="shared" si="25"/>
        <v>9.5981057039508119E-240</v>
      </c>
      <c r="C363" s="13">
        <f t="shared" si="26"/>
        <v>7.5746559109886809</v>
      </c>
      <c r="D363" s="13">
        <f t="shared" si="27"/>
        <v>7.5746559109886862</v>
      </c>
    </row>
    <row r="364" spans="1:4" x14ac:dyDescent="0.2">
      <c r="A364">
        <f t="shared" si="28"/>
        <v>362</v>
      </c>
      <c r="B364">
        <f t="shared" si="25"/>
        <v>1.2653804027951939E-240</v>
      </c>
      <c r="C364" s="13">
        <f t="shared" si="26"/>
        <v>7.5851543794647327</v>
      </c>
      <c r="D364" s="13">
        <f t="shared" si="27"/>
        <v>7.5851543794647123</v>
      </c>
    </row>
    <row r="365" spans="1:4" x14ac:dyDescent="0.2">
      <c r="A365">
        <f t="shared" si="28"/>
        <v>363</v>
      </c>
      <c r="B365">
        <f t="shared" si="25"/>
        <v>1.665930296569622E-241</v>
      </c>
      <c r="C365" s="13">
        <f t="shared" si="26"/>
        <v>7.5956383373349103</v>
      </c>
      <c r="D365" s="13">
        <f t="shared" si="27"/>
        <v>7.5956383373349157</v>
      </c>
    </row>
    <row r="366" spans="1:4" x14ac:dyDescent="0.2">
      <c r="A366">
        <f t="shared" si="28"/>
        <v>364</v>
      </c>
      <c r="B366">
        <f t="shared" si="25"/>
        <v>2.1902533208913911E-242</v>
      </c>
      <c r="C366" s="13">
        <f t="shared" si="26"/>
        <v>7.6061078446013743</v>
      </c>
      <c r="D366" s="13">
        <f t="shared" si="27"/>
        <v>7.6061078446013557</v>
      </c>
    </row>
    <row r="367" spans="1:4" x14ac:dyDescent="0.2">
      <c r="A367">
        <f t="shared" si="28"/>
        <v>365</v>
      </c>
      <c r="B367">
        <f t="shared" si="25"/>
        <v>2.8756452643383458E-243</v>
      </c>
      <c r="C367" s="13">
        <f t="shared" si="26"/>
        <v>7.6165629608537415</v>
      </c>
      <c r="D367" s="13">
        <f t="shared" si="27"/>
        <v>7.6165629608537451</v>
      </c>
    </row>
    <row r="368" spans="1:4" x14ac:dyDescent="0.2">
      <c r="A368">
        <f t="shared" si="28"/>
        <v>366</v>
      </c>
      <c r="B368">
        <f t="shared" si="25"/>
        <v>3.7703472561167357E-244</v>
      </c>
      <c r="C368" s="13">
        <f t="shared" si="26"/>
        <v>7.6270037452733543</v>
      </c>
      <c r="D368" s="13">
        <f t="shared" si="27"/>
        <v>7.6270037452733375</v>
      </c>
    </row>
    <row r="369" spans="1:4" x14ac:dyDescent="0.2">
      <c r="A369">
        <f t="shared" si="28"/>
        <v>367</v>
      </c>
      <c r="B369">
        <f t="shared" ref="B369:B402" si="29">B367*2*PI()/A368</f>
        <v>4.9366699654511618E-245</v>
      </c>
      <c r="C369" s="13">
        <f t="shared" ref="C369:C402" si="30">B368/B369</f>
        <v>7.637430256636903</v>
      </c>
      <c r="D369" s="13">
        <f t="shared" si="27"/>
        <v>7.6374302566369057</v>
      </c>
    </row>
    <row r="370" spans="1:4" x14ac:dyDescent="0.2">
      <c r="A370">
        <f t="shared" si="28"/>
        <v>368</v>
      </c>
      <c r="B370">
        <f t="shared" si="29"/>
        <v>6.4549837827241261E-246</v>
      </c>
      <c r="C370" s="13">
        <f t="shared" si="30"/>
        <v>7.6478425533205492</v>
      </c>
      <c r="D370" s="13">
        <f t="shared" si="27"/>
        <v>7.6478425533205332</v>
      </c>
    </row>
    <row r="371" spans="1:4" x14ac:dyDescent="0.2">
      <c r="A371">
        <f t="shared" si="28"/>
        <v>369</v>
      </c>
      <c r="B371">
        <f t="shared" si="29"/>
        <v>8.42880766122758E-247</v>
      </c>
      <c r="C371" s="13">
        <f t="shared" si="30"/>
        <v>7.6582406933034886</v>
      </c>
      <c r="D371" s="13">
        <f t="shared" si="27"/>
        <v>7.6582406933034912</v>
      </c>
    </row>
    <row r="372" spans="1:4" x14ac:dyDescent="0.2">
      <c r="A372">
        <f t="shared" si="28"/>
        <v>370</v>
      </c>
      <c r="B372">
        <f t="shared" si="29"/>
        <v>1.0991289772817001E-247</v>
      </c>
      <c r="C372" s="13">
        <f t="shared" si="30"/>
        <v>7.6686247341719636</v>
      </c>
      <c r="D372" s="13">
        <f t="shared" si="27"/>
        <v>7.6686247341719476</v>
      </c>
    </row>
    <row r="373" spans="1:4" x14ac:dyDescent="0.2">
      <c r="A373">
        <f t="shared" si="28"/>
        <v>371</v>
      </c>
      <c r="B373">
        <f t="shared" si="29"/>
        <v>1.4313448771369693E-248</v>
      </c>
      <c r="C373" s="13">
        <f t="shared" si="30"/>
        <v>7.6789947331227397</v>
      </c>
      <c r="D373" s="13">
        <f t="shared" si="27"/>
        <v>7.6789947331227415</v>
      </c>
    </row>
    <row r="374" spans="1:4" x14ac:dyDescent="0.2">
      <c r="A374">
        <f t="shared" si="28"/>
        <v>372</v>
      </c>
      <c r="B374">
        <f t="shared" si="29"/>
        <v>1.861463892385904E-249</v>
      </c>
      <c r="C374" s="13">
        <f t="shared" si="30"/>
        <v>7.6893507469670226</v>
      </c>
      <c r="D374" s="13">
        <f t="shared" si="27"/>
        <v>7.6893507469670066</v>
      </c>
    </row>
    <row r="375" spans="1:4" x14ac:dyDescent="0.2">
      <c r="A375">
        <f t="shared" si="28"/>
        <v>373</v>
      </c>
      <c r="B375">
        <f t="shared" si="29"/>
        <v>2.4175820165413375E-250</v>
      </c>
      <c r="C375" s="13">
        <f t="shared" si="30"/>
        <v>7.6996928321338522</v>
      </c>
      <c r="D375" s="13">
        <f t="shared" si="27"/>
        <v>7.6996928321338531</v>
      </c>
    </row>
    <row r="376" spans="1:4" x14ac:dyDescent="0.2">
      <c r="A376">
        <f t="shared" si="28"/>
        <v>374</v>
      </c>
      <c r="B376">
        <f t="shared" si="29"/>
        <v>3.1356360800226367E-251</v>
      </c>
      <c r="C376" s="13">
        <f t="shared" si="30"/>
        <v>7.7100210446739235</v>
      </c>
      <c r="D376" s="13">
        <f t="shared" si="27"/>
        <v>7.7100210446739075</v>
      </c>
    </row>
    <row r="377" spans="1:4" x14ac:dyDescent="0.2">
      <c r="A377">
        <f t="shared" si="28"/>
        <v>375</v>
      </c>
      <c r="B377">
        <f t="shared" si="29"/>
        <v>4.0615282901695527E-252</v>
      </c>
      <c r="C377" s="13">
        <f t="shared" si="30"/>
        <v>7.7203354402628976</v>
      </c>
      <c r="D377" s="13">
        <f t="shared" si="27"/>
        <v>7.7203354402628985</v>
      </c>
    </row>
    <row r="378" spans="1:4" x14ac:dyDescent="0.2">
      <c r="A378">
        <f t="shared" si="28"/>
        <v>376</v>
      </c>
      <c r="B378">
        <f t="shared" si="29"/>
        <v>5.2538086791094471E-253</v>
      </c>
      <c r="C378" s="13">
        <f t="shared" si="30"/>
        <v>7.7306360742051359</v>
      </c>
      <c r="D378" s="13">
        <f t="shared" si="27"/>
        <v>7.7306360742051208</v>
      </c>
    </row>
    <row r="379" spans="1:4" x14ac:dyDescent="0.2">
      <c r="A379">
        <f t="shared" si="28"/>
        <v>377</v>
      </c>
      <c r="B379">
        <f t="shared" si="29"/>
        <v>6.7870571482679684E-254</v>
      </c>
      <c r="C379" s="13">
        <f t="shared" si="30"/>
        <v>7.7409230014369328</v>
      </c>
      <c r="D379" s="13">
        <f t="shared" si="27"/>
        <v>7.7409230014369328</v>
      </c>
    </row>
    <row r="380" spans="1:4" x14ac:dyDescent="0.2">
      <c r="A380">
        <f t="shared" si="28"/>
        <v>378</v>
      </c>
      <c r="B380">
        <f t="shared" si="29"/>
        <v>8.7561415117541296E-255</v>
      </c>
      <c r="C380" s="13">
        <f t="shared" si="30"/>
        <v>7.7511962765301492</v>
      </c>
      <c r="D380" s="13">
        <f t="shared" si="27"/>
        <v>7.751196276530135</v>
      </c>
    </row>
    <row r="381" spans="1:4" x14ac:dyDescent="0.2">
      <c r="A381">
        <f t="shared" si="28"/>
        <v>379</v>
      </c>
      <c r="B381">
        <f t="shared" si="29"/>
        <v>1.1281570834123142E-255</v>
      </c>
      <c r="C381" s="13">
        <f t="shared" si="30"/>
        <v>7.7614559536953873</v>
      </c>
      <c r="D381" s="13">
        <f t="shared" si="27"/>
        <v>7.7614559536953864</v>
      </c>
    </row>
    <row r="382" spans="1:4" x14ac:dyDescent="0.2">
      <c r="A382">
        <f t="shared" si="28"/>
        <v>380</v>
      </c>
      <c r="B382">
        <f t="shared" si="29"/>
        <v>1.451621627816327E-256</v>
      </c>
      <c r="C382" s="13">
        <f t="shared" si="30"/>
        <v>7.7717020867855195</v>
      </c>
      <c r="D382" s="13">
        <f t="shared" si="27"/>
        <v>7.7717020867855062</v>
      </c>
    </row>
    <row r="383" spans="1:4" x14ac:dyDescent="0.2">
      <c r="A383">
        <f t="shared" si="28"/>
        <v>381</v>
      </c>
      <c r="B383">
        <f t="shared" si="29"/>
        <v>1.8653736870228493E-257</v>
      </c>
      <c r="C383" s="13">
        <f t="shared" si="30"/>
        <v>7.781934729298805</v>
      </c>
      <c r="D383" s="13">
        <f t="shared" si="27"/>
        <v>7.7819347292988041</v>
      </c>
    </row>
    <row r="384" spans="1:4" x14ac:dyDescent="0.2">
      <c r="A384">
        <f t="shared" si="28"/>
        <v>382</v>
      </c>
      <c r="B384">
        <f t="shared" si="29"/>
        <v>2.3939127778161839E-258</v>
      </c>
      <c r="C384" s="13">
        <f t="shared" si="30"/>
        <v>7.7921539343823234</v>
      </c>
      <c r="D384" s="13">
        <f t="shared" si="27"/>
        <v>7.7921539343823101</v>
      </c>
    </row>
    <row r="385" spans="1:4" x14ac:dyDescent="0.2">
      <c r="A385">
        <f t="shared" si="28"/>
        <v>383</v>
      </c>
      <c r="B385">
        <f t="shared" si="29"/>
        <v>3.0681907179846543E-259</v>
      </c>
      <c r="C385" s="13">
        <f t="shared" si="30"/>
        <v>7.802359754835023</v>
      </c>
      <c r="D385" s="13">
        <f t="shared" si="27"/>
        <v>7.8023597548350212</v>
      </c>
    </row>
    <row r="386" spans="1:4" x14ac:dyDescent="0.2">
      <c r="A386">
        <f t="shared" si="28"/>
        <v>384</v>
      </c>
      <c r="B386">
        <f t="shared" si="29"/>
        <v>3.9272578569827979E-260</v>
      </c>
      <c r="C386" s="13">
        <f t="shared" si="30"/>
        <v>7.8125522431110728</v>
      </c>
      <c r="D386" s="13">
        <f t="shared" si="27"/>
        <v>7.8125522431110594</v>
      </c>
    </row>
    <row r="387" spans="1:4" x14ac:dyDescent="0.2">
      <c r="A387">
        <f t="shared" si="28"/>
        <v>385</v>
      </c>
      <c r="B387">
        <f t="shared" si="29"/>
        <v>5.0203153226213448E-261</v>
      </c>
      <c r="C387" s="13">
        <f t="shared" si="30"/>
        <v>7.8227314513228432</v>
      </c>
      <c r="D387" s="13">
        <f t="shared" si="27"/>
        <v>7.8227314513228414</v>
      </c>
    </row>
    <row r="388" spans="1:4" x14ac:dyDescent="0.2">
      <c r="A388">
        <f t="shared" si="28"/>
        <v>386</v>
      </c>
      <c r="B388">
        <f t="shared" si="29"/>
        <v>6.4092698349350396E-262</v>
      </c>
      <c r="C388" s="13">
        <f t="shared" si="30"/>
        <v>7.8328974312441746</v>
      </c>
      <c r="D388" s="13">
        <f t="shared" si="27"/>
        <v>7.8328974312441604</v>
      </c>
    </row>
    <row r="389" spans="1:4" x14ac:dyDescent="0.2">
      <c r="A389">
        <f t="shared" si="28"/>
        <v>387</v>
      </c>
      <c r="B389">
        <f t="shared" si="29"/>
        <v>8.1719097079023262E-263</v>
      </c>
      <c r="C389" s="13">
        <f t="shared" si="30"/>
        <v>7.8430502343132913</v>
      </c>
      <c r="D389" s="13">
        <f t="shared" si="27"/>
        <v>7.8430502343132904</v>
      </c>
    </row>
    <row r="390" spans="1:4" x14ac:dyDescent="0.2">
      <c r="A390">
        <f t="shared" si="28"/>
        <v>388</v>
      </c>
      <c r="B390">
        <f t="shared" si="29"/>
        <v>1.0405847559848365E-263</v>
      </c>
      <c r="C390" s="13">
        <f t="shared" si="30"/>
        <v>7.8531899116359991</v>
      </c>
      <c r="D390" s="13">
        <f t="shared" ref="D390:D453" si="31">D388*A389/A388</f>
        <v>7.8531899116359849</v>
      </c>
    </row>
    <row r="391" spans="1:4" x14ac:dyDescent="0.2">
      <c r="A391">
        <f t="shared" si="28"/>
        <v>389</v>
      </c>
      <c r="B391">
        <f t="shared" si="29"/>
        <v>1.3233407991827353E-264</v>
      </c>
      <c r="C391" s="13">
        <f t="shared" si="30"/>
        <v>7.8633165139885177</v>
      </c>
      <c r="D391" s="13">
        <f t="shared" si="31"/>
        <v>7.8633165139885177</v>
      </c>
    </row>
    <row r="392" spans="1:4" x14ac:dyDescent="0.2">
      <c r="A392">
        <f t="shared" si="28"/>
        <v>390</v>
      </c>
      <c r="B392">
        <f t="shared" si="29"/>
        <v>1.6807678276809716E-265</v>
      </c>
      <c r="C392" s="13">
        <f t="shared" si="30"/>
        <v>7.8734300918206301</v>
      </c>
      <c r="D392" s="13">
        <f t="shared" si="31"/>
        <v>7.8734300918206142</v>
      </c>
    </row>
    <row r="393" spans="1:4" x14ac:dyDescent="0.2">
      <c r="A393">
        <f t="shared" si="28"/>
        <v>391</v>
      </c>
      <c r="B393">
        <f t="shared" si="29"/>
        <v>2.1319988373887831E-266</v>
      </c>
      <c r="C393" s="13">
        <f t="shared" si="30"/>
        <v>7.8835306952584103</v>
      </c>
      <c r="D393" s="13">
        <f t="shared" si="31"/>
        <v>7.8835306952584112</v>
      </c>
    </row>
    <row r="394" spans="1:4" x14ac:dyDescent="0.2">
      <c r="A394">
        <f t="shared" si="28"/>
        <v>392</v>
      </c>
      <c r="B394">
        <f t="shared" si="29"/>
        <v>2.700914506308243E-267</v>
      </c>
      <c r="C394" s="13">
        <f t="shared" si="30"/>
        <v>7.8936183741073505</v>
      </c>
      <c r="D394" s="13">
        <f t="shared" si="31"/>
        <v>7.8936183741073345</v>
      </c>
    </row>
    <row r="395" spans="1:4" x14ac:dyDescent="0.2">
      <c r="A395">
        <f t="shared" si="28"/>
        <v>393</v>
      </c>
      <c r="B395">
        <f t="shared" si="29"/>
        <v>3.4172815739809091E-268</v>
      </c>
      <c r="C395" s="13">
        <f t="shared" si="30"/>
        <v>7.9036931778549775</v>
      </c>
      <c r="D395" s="13">
        <f t="shared" si="31"/>
        <v>7.9036931778549802</v>
      </c>
    </row>
    <row r="396" spans="1:4" x14ac:dyDescent="0.2">
      <c r="A396">
        <f t="shared" si="28"/>
        <v>394</v>
      </c>
      <c r="B396">
        <f t="shared" si="29"/>
        <v>4.3181542854921526E-269</v>
      </c>
      <c r="C396" s="13">
        <f t="shared" si="30"/>
        <v>7.9137551556739512</v>
      </c>
      <c r="D396" s="13">
        <f t="shared" si="31"/>
        <v>7.9137551556739343</v>
      </c>
    </row>
    <row r="397" spans="1:4" x14ac:dyDescent="0.2">
      <c r="A397">
        <f t="shared" si="28"/>
        <v>395</v>
      </c>
      <c r="B397">
        <f t="shared" si="29"/>
        <v>5.4495973035868986E-270</v>
      </c>
      <c r="C397" s="13">
        <f t="shared" si="30"/>
        <v>7.9238043564245828</v>
      </c>
      <c r="D397" s="13">
        <f t="shared" si="31"/>
        <v>7.9238043564245864</v>
      </c>
    </row>
    <row r="398" spans="1:4" x14ac:dyDescent="0.2">
      <c r="A398">
        <f t="shared" si="28"/>
        <v>396</v>
      </c>
      <c r="B398">
        <f t="shared" si="29"/>
        <v>6.8688009014528753E-271</v>
      </c>
      <c r="C398" s="13">
        <f t="shared" si="30"/>
        <v>7.9338408286578961</v>
      </c>
      <c r="D398" s="13">
        <f t="shared" si="31"/>
        <v>7.9338408286578783</v>
      </c>
    </row>
    <row r="399" spans="1:4" x14ac:dyDescent="0.2">
      <c r="A399">
        <f t="shared" si="28"/>
        <v>397</v>
      </c>
      <c r="B399">
        <f t="shared" si="29"/>
        <v>8.6466741686723963E-272</v>
      </c>
      <c r="C399" s="13">
        <f t="shared" si="30"/>
        <v>7.9438646206180632</v>
      </c>
      <c r="D399" s="13">
        <f t="shared" si="31"/>
        <v>7.9438646206180668</v>
      </c>
    </row>
    <row r="400" spans="1:4" x14ac:dyDescent="0.2">
      <c r="A400">
        <f t="shared" si="28"/>
        <v>398</v>
      </c>
      <c r="B400">
        <f t="shared" si="29"/>
        <v>1.087101987454675E-272</v>
      </c>
      <c r="C400" s="13">
        <f t="shared" si="30"/>
        <v>7.9538757802454167</v>
      </c>
      <c r="D400" s="13">
        <f t="shared" si="31"/>
        <v>7.9538757802453981</v>
      </c>
    </row>
    <row r="401" spans="1:4" x14ac:dyDescent="0.2">
      <c r="A401">
        <f t="shared" si="28"/>
        <v>399</v>
      </c>
      <c r="B401">
        <f t="shared" si="29"/>
        <v>1.3650416103661223E-273</v>
      </c>
      <c r="C401" s="13">
        <f t="shared" si="30"/>
        <v>7.9638743551788123</v>
      </c>
      <c r="D401" s="13">
        <f t="shared" si="31"/>
        <v>7.9638743551788176</v>
      </c>
    </row>
    <row r="402" spans="1:4" x14ac:dyDescent="0.2">
      <c r="A402">
        <f t="shared" si="28"/>
        <v>400</v>
      </c>
      <c r="B402">
        <f t="shared" si="29"/>
        <v>1.7118955476142708E-274</v>
      </c>
      <c r="C402" s="9">
        <f t="shared" si="30"/>
        <v>7.9738603927585974</v>
      </c>
      <c r="D402" s="13">
        <f t="shared" si="31"/>
        <v>7.9738603927585769</v>
      </c>
    </row>
    <row r="403" spans="1:4" x14ac:dyDescent="0.2">
      <c r="A403">
        <f t="shared" si="28"/>
        <v>401</v>
      </c>
      <c r="B403">
        <f t="shared" ref="B403:B439" si="32">B401*2*PI()/A402</f>
        <v>2.1442023474852954E-275</v>
      </c>
      <c r="C403" s="9">
        <f t="shared" ref="C403:C439" si="33">B402/B403</f>
        <v>7.9838339400288838</v>
      </c>
      <c r="D403" s="13">
        <f t="shared" si="31"/>
        <v>7.9838339400288891</v>
      </c>
    </row>
    <row r="404" spans="1:4" x14ac:dyDescent="0.2">
      <c r="A404">
        <f t="shared" si="28"/>
        <v>402</v>
      </c>
      <c r="B404">
        <f t="shared" si="32"/>
        <v>2.6823334045376906E-276</v>
      </c>
      <c r="C404" s="9">
        <f t="shared" si="33"/>
        <v>7.9937950437404934</v>
      </c>
      <c r="D404" s="13">
        <f t="shared" si="31"/>
        <v>7.993795043740473</v>
      </c>
    </row>
    <row r="405" spans="1:4" x14ac:dyDescent="0.2">
      <c r="A405">
        <f t="shared" si="28"/>
        <v>403</v>
      </c>
      <c r="B405">
        <f t="shared" si="32"/>
        <v>3.351348429188952E-277</v>
      </c>
      <c r="C405" s="9">
        <f t="shared" si="33"/>
        <v>8.003743750353145</v>
      </c>
      <c r="D405" s="13">
        <f t="shared" si="31"/>
        <v>8.0037437503531503</v>
      </c>
    </row>
    <row r="406" spans="1:4" x14ac:dyDescent="0.2">
      <c r="A406">
        <f t="shared" si="28"/>
        <v>404</v>
      </c>
      <c r="B406">
        <f t="shared" si="32"/>
        <v>4.1820342025677953E-278</v>
      </c>
      <c r="C406" s="9">
        <f t="shared" si="33"/>
        <v>8.0136801060383558</v>
      </c>
      <c r="D406" s="13">
        <f t="shared" si="31"/>
        <v>8.0136801060383345</v>
      </c>
    </row>
    <row r="407" spans="1:4" x14ac:dyDescent="0.2">
      <c r="A407">
        <f t="shared" si="28"/>
        <v>405</v>
      </c>
      <c r="B407">
        <f t="shared" si="32"/>
        <v>5.2121641607721312E-279</v>
      </c>
      <c r="C407" s="9">
        <f t="shared" si="33"/>
        <v>8.0236041566815643</v>
      </c>
      <c r="D407" s="13">
        <f t="shared" si="31"/>
        <v>8.0236041566815697</v>
      </c>
    </row>
    <row r="408" spans="1:4" x14ac:dyDescent="0.2">
      <c r="A408">
        <f t="shared" si="28"/>
        <v>406</v>
      </c>
      <c r="B408">
        <f t="shared" si="32"/>
        <v>6.4880236680732015E-280</v>
      </c>
      <c r="C408" s="9">
        <f t="shared" si="33"/>
        <v>8.033515947884986</v>
      </c>
      <c r="D408" s="13">
        <f t="shared" si="31"/>
        <v>8.0335159478849647</v>
      </c>
    </row>
    <row r="409" spans="1:4" x14ac:dyDescent="0.2">
      <c r="A409">
        <f t="shared" si="28"/>
        <v>407</v>
      </c>
      <c r="B409">
        <f t="shared" si="32"/>
        <v>8.0662545008796731E-281</v>
      </c>
      <c r="C409" s="9">
        <f t="shared" si="33"/>
        <v>8.0434155249696673</v>
      </c>
      <c r="D409" s="13">
        <f t="shared" si="31"/>
        <v>8.0434155249696726</v>
      </c>
    </row>
    <row r="410" spans="1:4" x14ac:dyDescent="0.2">
      <c r="A410">
        <f t="shared" si="28"/>
        <v>408</v>
      </c>
      <c r="B410">
        <f t="shared" si="32"/>
        <v>1.0016082305619397E-281</v>
      </c>
      <c r="C410" s="9">
        <f t="shared" si="33"/>
        <v>8.0533029329782995</v>
      </c>
      <c r="D410" s="13">
        <f t="shared" si="31"/>
        <v>8.0533029329782782</v>
      </c>
    </row>
    <row r="411" spans="1:4" x14ac:dyDescent="0.2">
      <c r="A411">
        <f t="shared" si="28"/>
        <v>409</v>
      </c>
      <c r="B411">
        <f t="shared" si="32"/>
        <v>1.2422002883308422E-282</v>
      </c>
      <c r="C411" s="9">
        <f t="shared" si="33"/>
        <v>8.0631782166772101</v>
      </c>
      <c r="D411" s="13">
        <f t="shared" si="31"/>
        <v>8.0631782166772155</v>
      </c>
    </row>
    <row r="412" spans="1:4" x14ac:dyDescent="0.2">
      <c r="A412">
        <f t="shared" si="28"/>
        <v>410</v>
      </c>
      <c r="B412">
        <f t="shared" si="32"/>
        <v>1.538701740297536E-283</v>
      </c>
      <c r="C412" s="9">
        <f t="shared" si="33"/>
        <v>8.073041420559127</v>
      </c>
      <c r="D412" s="13">
        <f t="shared" si="31"/>
        <v>8.0730414205591075</v>
      </c>
    </row>
    <row r="413" spans="1:4" x14ac:dyDescent="0.2">
      <c r="A413">
        <f t="shared" si="28"/>
        <v>411</v>
      </c>
      <c r="B413">
        <f t="shared" si="32"/>
        <v>1.9036523415157546E-284</v>
      </c>
      <c r="C413" s="9">
        <f t="shared" si="33"/>
        <v>8.0828925888451248</v>
      </c>
      <c r="D413" s="13">
        <f t="shared" si="31"/>
        <v>8.0828925888451302</v>
      </c>
    </row>
    <row r="414" spans="1:4" x14ac:dyDescent="0.2">
      <c r="A414">
        <f t="shared" si="28"/>
        <v>412</v>
      </c>
      <c r="B414">
        <f t="shared" si="32"/>
        <v>2.3522988240314206E-285</v>
      </c>
      <c r="C414" s="9">
        <f t="shared" si="33"/>
        <v>8.0927317654873203</v>
      </c>
      <c r="D414" s="13">
        <f t="shared" si="31"/>
        <v>8.0927317654873008</v>
      </c>
    </row>
    <row r="415" spans="1:4" x14ac:dyDescent="0.2">
      <c r="A415">
        <f t="shared" si="28"/>
        <v>413</v>
      </c>
      <c r="B415">
        <f t="shared" si="32"/>
        <v>2.9031554422790787E-286</v>
      </c>
      <c r="C415" s="9">
        <f t="shared" si="33"/>
        <v>8.1025589941707832</v>
      </c>
      <c r="D415" s="13">
        <f t="shared" si="31"/>
        <v>8.1025589941707867</v>
      </c>
    </row>
    <row r="416" spans="1:4" x14ac:dyDescent="0.2">
      <c r="A416">
        <f t="shared" si="28"/>
        <v>414</v>
      </c>
      <c r="B416">
        <f t="shared" si="32"/>
        <v>3.5786754017554578E-287</v>
      </c>
      <c r="C416" s="9">
        <f t="shared" si="33"/>
        <v>8.1123743183161725</v>
      </c>
      <c r="D416" s="13">
        <f t="shared" si="31"/>
        <v>8.112374318316153</v>
      </c>
    </row>
    <row r="417" spans="1:4" x14ac:dyDescent="0.2">
      <c r="A417">
        <f t="shared" si="28"/>
        <v>415</v>
      </c>
      <c r="B417">
        <f t="shared" si="32"/>
        <v>4.4060540143445317E-288</v>
      </c>
      <c r="C417" s="9">
        <f t="shared" si="33"/>
        <v>8.1221777810816072</v>
      </c>
      <c r="D417" s="13">
        <f t="shared" si="31"/>
        <v>8.1221777810816125</v>
      </c>
    </row>
    <row r="418" spans="1:4" x14ac:dyDescent="0.2">
      <c r="A418">
        <f t="shared" si="28"/>
        <v>416</v>
      </c>
      <c r="B418">
        <f t="shared" si="32"/>
        <v>5.4181881213192517E-289</v>
      </c>
      <c r="C418" s="9">
        <f t="shared" si="33"/>
        <v>8.1319694253652468</v>
      </c>
      <c r="D418" s="13">
        <f t="shared" si="31"/>
        <v>8.1319694253652255</v>
      </c>
    </row>
    <row r="419" spans="1:4" x14ac:dyDescent="0.2">
      <c r="A419">
        <f t="shared" si="28"/>
        <v>417</v>
      </c>
      <c r="B419">
        <f t="shared" si="32"/>
        <v>6.6548206359541335E-290</v>
      </c>
      <c r="C419" s="9">
        <f t="shared" si="33"/>
        <v>8.1417492938071057</v>
      </c>
      <c r="D419" s="13">
        <f t="shared" si="31"/>
        <v>8.141749293807111</v>
      </c>
    </row>
    <row r="420" spans="1:4" x14ac:dyDescent="0.2">
      <c r="A420">
        <f t="shared" si="28"/>
        <v>418</v>
      </c>
      <c r="B420">
        <f t="shared" si="32"/>
        <v>8.1639040756374305E-291</v>
      </c>
      <c r="C420" s="9">
        <f t="shared" si="33"/>
        <v>8.151517428791605</v>
      </c>
      <c r="D420" s="13">
        <f t="shared" si="31"/>
        <v>8.1515174287915837</v>
      </c>
    </row>
    <row r="421" spans="1:4" x14ac:dyDescent="0.2">
      <c r="A421">
        <f t="shared" si="28"/>
        <v>419</v>
      </c>
      <c r="B421">
        <f t="shared" si="32"/>
        <v>1.0003222785105866E-291</v>
      </c>
      <c r="C421" s="9">
        <f t="shared" si="33"/>
        <v>8.1612738724493283</v>
      </c>
      <c r="D421" s="13">
        <f t="shared" si="31"/>
        <v>8.1612738724493337</v>
      </c>
    </row>
    <row r="422" spans="1:4" x14ac:dyDescent="0.2">
      <c r="A422">
        <f t="shared" si="28"/>
        <v>420</v>
      </c>
      <c r="B422">
        <f t="shared" si="32"/>
        <v>1.2242320319157194E-292</v>
      </c>
      <c r="C422" s="9">
        <f t="shared" si="33"/>
        <v>8.1710186666595277</v>
      </c>
      <c r="D422" s="13">
        <f t="shared" si="31"/>
        <v>8.1710186666595064</v>
      </c>
    </row>
    <row r="423" spans="1:4" x14ac:dyDescent="0.2">
      <c r="A423">
        <f t="shared" ref="A423:A486" si="34">A422+1</f>
        <v>421</v>
      </c>
      <c r="B423">
        <f t="shared" si="32"/>
        <v>1.4964786292338391E-293</v>
      </c>
      <c r="C423" s="9">
        <f t="shared" si="33"/>
        <v>8.1807518530518326</v>
      </c>
      <c r="D423" s="13">
        <f t="shared" si="31"/>
        <v>8.1807518530518379</v>
      </c>
    </row>
    <row r="424" spans="1:4" x14ac:dyDescent="0.2">
      <c r="A424">
        <f t="shared" si="34"/>
        <v>422</v>
      </c>
      <c r="B424">
        <f t="shared" si="32"/>
        <v>1.8270966070098476E-294</v>
      </c>
      <c r="C424" s="9">
        <f t="shared" si="33"/>
        <v>8.1904734730087174</v>
      </c>
      <c r="D424" s="13">
        <f t="shared" si="31"/>
        <v>8.1904734730086961</v>
      </c>
    </row>
    <row r="425" spans="1:4" x14ac:dyDescent="0.2">
      <c r="A425">
        <f t="shared" si="34"/>
        <v>423</v>
      </c>
      <c r="B425">
        <f t="shared" si="32"/>
        <v>2.2281167146232948E-295</v>
      </c>
      <c r="C425" s="9">
        <f t="shared" si="33"/>
        <v>8.2001835676671568</v>
      </c>
      <c r="D425" s="13">
        <f t="shared" si="31"/>
        <v>8.2001835676671622</v>
      </c>
    </row>
    <row r="426" spans="1:4" x14ac:dyDescent="0.2">
      <c r="A426">
        <f t="shared" si="34"/>
        <v>424</v>
      </c>
      <c r="B426">
        <f t="shared" si="32"/>
        <v>2.7139448122841489E-296</v>
      </c>
      <c r="C426" s="9">
        <f t="shared" si="33"/>
        <v>8.2098821779210596</v>
      </c>
      <c r="D426" s="13">
        <f t="shared" si="31"/>
        <v>8.20988217792104</v>
      </c>
    </row>
    <row r="427" spans="1:4" x14ac:dyDescent="0.2">
      <c r="A427">
        <f t="shared" si="34"/>
        <v>425</v>
      </c>
      <c r="B427">
        <f t="shared" si="32"/>
        <v>3.3018090103779096E-297</v>
      </c>
      <c r="C427" s="9">
        <f t="shared" si="33"/>
        <v>8.2195693444228723</v>
      </c>
      <c r="D427" s="13">
        <f t="shared" si="31"/>
        <v>8.2195693444228759</v>
      </c>
    </row>
    <row r="428" spans="1:4" x14ac:dyDescent="0.2">
      <c r="A428">
        <f t="shared" si="34"/>
        <v>426</v>
      </c>
      <c r="B428">
        <f t="shared" si="32"/>
        <v>4.012286628009418E-298</v>
      </c>
      <c r="C428" s="9">
        <f t="shared" si="33"/>
        <v>8.2292451075859656</v>
      </c>
      <c r="D428" s="13">
        <f t="shared" si="31"/>
        <v>8.2292451075859478</v>
      </c>
    </row>
    <row r="429" spans="1:4" x14ac:dyDescent="0.2">
      <c r="A429">
        <f t="shared" si="34"/>
        <v>427</v>
      </c>
      <c r="B429">
        <f t="shared" si="32"/>
        <v>4.8699243805445193E-299</v>
      </c>
      <c r="C429" s="9">
        <f t="shared" si="33"/>
        <v>8.2389095075862215</v>
      </c>
      <c r="D429" s="13">
        <f t="shared" si="31"/>
        <v>8.2389095075862233</v>
      </c>
    </row>
    <row r="430" spans="1:4" x14ac:dyDescent="0.2">
      <c r="A430">
        <f t="shared" si="34"/>
        <v>428</v>
      </c>
      <c r="B430">
        <f t="shared" si="32"/>
        <v>5.9039673042861594E-300</v>
      </c>
      <c r="C430" s="9">
        <f t="shared" si="33"/>
        <v>8.248562584364338</v>
      </c>
      <c r="D430" s="13">
        <f t="shared" si="31"/>
        <v>8.2485625843643184</v>
      </c>
    </row>
    <row r="431" spans="1:4" x14ac:dyDescent="0.2">
      <c r="A431">
        <f t="shared" si="34"/>
        <v>429</v>
      </c>
      <c r="B431">
        <f t="shared" si="32"/>
        <v>7.1492143259142451E-301</v>
      </c>
      <c r="C431" s="9">
        <f t="shared" si="33"/>
        <v>8.2582043776274077</v>
      </c>
      <c r="D431" s="13">
        <f t="shared" si="31"/>
        <v>8.2582043776274094</v>
      </c>
    </row>
    <row r="432" spans="1:4" x14ac:dyDescent="0.2">
      <c r="A432">
        <f t="shared" si="34"/>
        <v>430</v>
      </c>
      <c r="B432">
        <f t="shared" si="32"/>
        <v>8.6470211236269151E-302</v>
      </c>
      <c r="C432" s="9">
        <f t="shared" si="33"/>
        <v>8.2678349268511688</v>
      </c>
      <c r="D432" s="13">
        <f t="shared" si="31"/>
        <v>8.2678349268511511</v>
      </c>
    </row>
    <row r="433" spans="1:4" x14ac:dyDescent="0.2">
      <c r="A433">
        <f t="shared" si="34"/>
        <v>431</v>
      </c>
      <c r="B433">
        <f t="shared" si="32"/>
        <v>1.0446474048944697E-302</v>
      </c>
      <c r="C433" s="9">
        <f t="shared" si="33"/>
        <v>8.2774542712815506</v>
      </c>
      <c r="D433" s="13">
        <f t="shared" si="31"/>
        <v>8.2774542712815524</v>
      </c>
    </row>
    <row r="434" spans="1:4" x14ac:dyDescent="0.2">
      <c r="A434">
        <f t="shared" si="34"/>
        <v>432</v>
      </c>
      <c r="B434">
        <f t="shared" si="32"/>
        <v>1.2605762430358271E-303</v>
      </c>
      <c r="C434" s="9">
        <f t="shared" si="33"/>
        <v>8.2870624499368706</v>
      </c>
      <c r="D434" s="13">
        <f t="shared" si="31"/>
        <v>8.287062449936851</v>
      </c>
    </row>
    <row r="435" spans="1:4" x14ac:dyDescent="0.2">
      <c r="A435">
        <f t="shared" si="34"/>
        <v>433</v>
      </c>
      <c r="B435">
        <f t="shared" si="32"/>
        <v>1.5193780614852352E-304</v>
      </c>
      <c r="C435" s="9">
        <f t="shared" si="33"/>
        <v>8.2966595016093496</v>
      </c>
      <c r="D435" s="13">
        <f t="shared" si="31"/>
        <v>8.2966595016093514</v>
      </c>
    </row>
    <row r="436" spans="1:4" x14ac:dyDescent="0.2">
      <c r="A436">
        <f t="shared" si="34"/>
        <v>434</v>
      </c>
      <c r="B436">
        <f t="shared" si="32"/>
        <v>1.8291995678573562E-305</v>
      </c>
      <c r="C436" s="9">
        <f t="shared" si="33"/>
        <v>8.3062454648672794</v>
      </c>
      <c r="D436" s="13">
        <f t="shared" si="31"/>
        <v>8.3062454648672599</v>
      </c>
    </row>
    <row r="437" spans="1:4" x14ac:dyDescent="0.2">
      <c r="A437">
        <f t="shared" si="34"/>
        <v>435</v>
      </c>
      <c r="B437">
        <f t="shared" si="32"/>
        <v>2.1996621916993159E-306</v>
      </c>
      <c r="C437" s="9">
        <f t="shared" si="33"/>
        <v>8.3158203780564843</v>
      </c>
      <c r="D437" s="13">
        <f t="shared" si="31"/>
        <v>8.3158203780564861</v>
      </c>
    </row>
    <row r="438" spans="1:4" x14ac:dyDescent="0.2">
      <c r="A438">
        <f t="shared" si="34"/>
        <v>436</v>
      </c>
      <c r="B438">
        <f t="shared" si="32"/>
        <v>2.6421149077380665E-307</v>
      </c>
      <c r="C438" s="9">
        <f t="shared" si="33"/>
        <v>8.3253842793024564</v>
      </c>
      <c r="D438" s="13">
        <f t="shared" si="31"/>
        <v>8.3253842793024369</v>
      </c>
    </row>
    <row r="439" spans="1:4" x14ac:dyDescent="0.2">
      <c r="A439">
        <f t="shared" si="34"/>
        <v>437</v>
      </c>
      <c r="B439">
        <f t="shared" si="32"/>
        <v>3.1699277898265106E-308</v>
      </c>
      <c r="C439" s="9">
        <f t="shared" si="33"/>
        <v>8.334937206511789</v>
      </c>
      <c r="D439" s="13">
        <f t="shared" si="31"/>
        <v>8.334937206511789</v>
      </c>
    </row>
    <row r="440" spans="1:4" x14ac:dyDescent="0.2">
      <c r="A440">
        <f t="shared" si="34"/>
        <v>438</v>
      </c>
      <c r="C440"/>
      <c r="D440" s="13">
        <f t="shared" si="31"/>
        <v>8.3444791973742323</v>
      </c>
    </row>
    <row r="441" spans="1:4" x14ac:dyDescent="0.2">
      <c r="A441">
        <f t="shared" si="34"/>
        <v>439</v>
      </c>
      <c r="C441"/>
      <c r="D441" s="13">
        <f t="shared" si="31"/>
        <v>8.3540102893642185</v>
      </c>
    </row>
    <row r="442" spans="1:4" x14ac:dyDescent="0.2">
      <c r="A442">
        <f t="shared" si="34"/>
        <v>440</v>
      </c>
      <c r="C442"/>
      <c r="D442" s="13">
        <f t="shared" si="31"/>
        <v>8.3635305197426675</v>
      </c>
    </row>
    <row r="443" spans="1:4" x14ac:dyDescent="0.2">
      <c r="A443">
        <f t="shared" si="34"/>
        <v>441</v>
      </c>
      <c r="C443"/>
      <c r="D443" s="13">
        <f t="shared" si="31"/>
        <v>8.37303992555867</v>
      </c>
    </row>
    <row r="444" spans="1:4" x14ac:dyDescent="0.2">
      <c r="A444">
        <f t="shared" si="34"/>
        <v>442</v>
      </c>
      <c r="C444"/>
      <c r="D444" s="13">
        <f t="shared" si="31"/>
        <v>8.3825385436511741</v>
      </c>
    </row>
    <row r="445" spans="1:4" x14ac:dyDescent="0.2">
      <c r="A445">
        <f t="shared" si="34"/>
        <v>443</v>
      </c>
      <c r="C445"/>
      <c r="D445" s="13">
        <f t="shared" si="31"/>
        <v>8.3920264106506401</v>
      </c>
    </row>
    <row r="446" spans="1:4" x14ac:dyDescent="0.2">
      <c r="A446">
        <f t="shared" si="34"/>
        <v>444</v>
      </c>
      <c r="C446"/>
      <c r="D446" s="13">
        <f t="shared" si="31"/>
        <v>8.401503562980702</v>
      </c>
    </row>
    <row r="447" spans="1:4" x14ac:dyDescent="0.2">
      <c r="A447">
        <f t="shared" si="34"/>
        <v>445</v>
      </c>
      <c r="C447"/>
      <c r="D447" s="13">
        <f t="shared" si="31"/>
        <v>8.4109700368597835</v>
      </c>
    </row>
    <row r="448" spans="1:4" x14ac:dyDescent="0.2">
      <c r="A448">
        <f t="shared" si="34"/>
        <v>446</v>
      </c>
      <c r="C448"/>
      <c r="D448" s="13">
        <f t="shared" si="31"/>
        <v>8.4204258683027309</v>
      </c>
    </row>
    <row r="449" spans="1:4" x14ac:dyDescent="0.2">
      <c r="A449">
        <f t="shared" si="34"/>
        <v>447</v>
      </c>
      <c r="C449"/>
      <c r="D449" s="13">
        <f t="shared" si="31"/>
        <v>8.4298710931223901</v>
      </c>
    </row>
    <row r="450" spans="1:4" x14ac:dyDescent="0.2">
      <c r="A450">
        <f t="shared" si="34"/>
        <v>448</v>
      </c>
      <c r="C450"/>
      <c r="D450" s="13">
        <f t="shared" si="31"/>
        <v>8.4393057469312112</v>
      </c>
    </row>
    <row r="451" spans="1:4" x14ac:dyDescent="0.2">
      <c r="A451">
        <f t="shared" si="34"/>
        <v>449</v>
      </c>
      <c r="C451"/>
      <c r="D451" s="13">
        <f t="shared" si="31"/>
        <v>8.4487298651427984</v>
      </c>
    </row>
    <row r="452" spans="1:4" x14ac:dyDescent="0.2">
      <c r="A452">
        <f t="shared" si="34"/>
        <v>450</v>
      </c>
      <c r="C452"/>
      <c r="D452" s="13">
        <f t="shared" si="31"/>
        <v>8.4581434829734672</v>
      </c>
    </row>
    <row r="453" spans="1:4" x14ac:dyDescent="0.2">
      <c r="A453">
        <f t="shared" si="34"/>
        <v>451</v>
      </c>
      <c r="C453"/>
      <c r="D453" s="13">
        <f t="shared" si="31"/>
        <v>8.4675466354437852</v>
      </c>
    </row>
    <row r="454" spans="1:4" x14ac:dyDescent="0.2">
      <c r="A454">
        <f t="shared" si="34"/>
        <v>452</v>
      </c>
      <c r="C454"/>
      <c r="D454" s="13">
        <f t="shared" ref="D454:D509" si="35">D452*A453/A452</f>
        <v>8.4769393573800755</v>
      </c>
    </row>
    <row r="455" spans="1:4" x14ac:dyDescent="0.2">
      <c r="A455">
        <f t="shared" si="34"/>
        <v>453</v>
      </c>
      <c r="C455"/>
      <c r="D455" s="13">
        <f t="shared" si="35"/>
        <v>8.4863216834159445</v>
      </c>
    </row>
    <row r="456" spans="1:4" x14ac:dyDescent="0.2">
      <c r="A456">
        <f t="shared" si="34"/>
        <v>454</v>
      </c>
      <c r="C456"/>
      <c r="D456" s="13">
        <f t="shared" si="35"/>
        <v>8.4956936479937486</v>
      </c>
    </row>
    <row r="457" spans="1:4" x14ac:dyDescent="0.2">
      <c r="A457">
        <f t="shared" si="34"/>
        <v>455</v>
      </c>
      <c r="C457"/>
      <c r="D457" s="13">
        <f t="shared" si="35"/>
        <v>8.5050552853660903</v>
      </c>
    </row>
    <row r="458" spans="1:4" x14ac:dyDescent="0.2">
      <c r="A458">
        <f t="shared" si="34"/>
        <v>456</v>
      </c>
      <c r="C458"/>
      <c r="D458" s="13">
        <f t="shared" si="35"/>
        <v>8.5144066295972589</v>
      </c>
    </row>
    <row r="459" spans="1:4" x14ac:dyDescent="0.2">
      <c r="A459">
        <f t="shared" si="34"/>
        <v>457</v>
      </c>
      <c r="C459"/>
      <c r="D459" s="13">
        <f t="shared" si="35"/>
        <v>8.5237477145646974</v>
      </c>
    </row>
    <row r="460" spans="1:4" x14ac:dyDescent="0.2">
      <c r="A460">
        <f t="shared" si="34"/>
        <v>458</v>
      </c>
      <c r="C460"/>
      <c r="D460" s="13">
        <f t="shared" si="35"/>
        <v>8.5330785739604114</v>
      </c>
    </row>
    <row r="461" spans="1:4" x14ac:dyDescent="0.2">
      <c r="A461">
        <f t="shared" si="34"/>
        <v>459</v>
      </c>
      <c r="C461"/>
      <c r="D461" s="13">
        <f t="shared" si="35"/>
        <v>8.5423992412924097</v>
      </c>
    </row>
    <row r="462" spans="1:4" x14ac:dyDescent="0.2">
      <c r="A462">
        <f t="shared" si="34"/>
        <v>460</v>
      </c>
      <c r="C462"/>
      <c r="D462" s="13">
        <f t="shared" si="35"/>
        <v>8.5517097498860899</v>
      </c>
    </row>
    <row r="463" spans="1:4" x14ac:dyDescent="0.2">
      <c r="A463">
        <f t="shared" si="34"/>
        <v>461</v>
      </c>
      <c r="C463"/>
      <c r="D463" s="13">
        <f t="shared" si="35"/>
        <v>8.5610101328856398</v>
      </c>
    </row>
    <row r="464" spans="1:4" x14ac:dyDescent="0.2">
      <c r="A464">
        <f t="shared" si="34"/>
        <v>462</v>
      </c>
      <c r="C464"/>
      <c r="D464" s="13">
        <f t="shared" si="35"/>
        <v>8.5703004232554072</v>
      </c>
    </row>
    <row r="465" spans="1:4" x14ac:dyDescent="0.2">
      <c r="A465">
        <f t="shared" si="34"/>
        <v>463</v>
      </c>
      <c r="C465"/>
      <c r="D465" s="13">
        <f t="shared" si="35"/>
        <v>8.5795806537812709</v>
      </c>
    </row>
    <row r="466" spans="1:4" x14ac:dyDescent="0.2">
      <c r="A466">
        <f t="shared" si="34"/>
        <v>464</v>
      </c>
      <c r="C466"/>
      <c r="D466" s="13">
        <f t="shared" si="35"/>
        <v>8.5888508570719768</v>
      </c>
    </row>
    <row r="467" spans="1:4" x14ac:dyDescent="0.2">
      <c r="A467">
        <f t="shared" si="34"/>
        <v>465</v>
      </c>
      <c r="C467"/>
      <c r="D467" s="13">
        <f t="shared" si="35"/>
        <v>8.5981110655604969</v>
      </c>
    </row>
    <row r="468" spans="1:4" x14ac:dyDescent="0.2">
      <c r="A468">
        <f t="shared" si="34"/>
        <v>466</v>
      </c>
      <c r="C468"/>
      <c r="D468" s="13">
        <f t="shared" si="35"/>
        <v>8.607361311505322</v>
      </c>
    </row>
    <row r="469" spans="1:4" x14ac:dyDescent="0.2">
      <c r="A469">
        <f t="shared" si="34"/>
        <v>467</v>
      </c>
      <c r="C469"/>
      <c r="D469" s="13">
        <f t="shared" si="35"/>
        <v>8.6166016269918089</v>
      </c>
    </row>
    <row r="470" spans="1:4" x14ac:dyDescent="0.2">
      <c r="A470">
        <f t="shared" si="34"/>
        <v>468</v>
      </c>
      <c r="C470"/>
      <c r="D470" s="13">
        <f t="shared" si="35"/>
        <v>8.6258320439334462</v>
      </c>
    </row>
    <row r="471" spans="1:4" x14ac:dyDescent="0.2">
      <c r="A471">
        <f t="shared" si="34"/>
        <v>469</v>
      </c>
      <c r="C471"/>
      <c r="D471" s="13">
        <f t="shared" si="35"/>
        <v>8.6350525940731622</v>
      </c>
    </row>
    <row r="472" spans="1:4" x14ac:dyDescent="0.2">
      <c r="A472">
        <f t="shared" si="34"/>
        <v>470</v>
      </c>
      <c r="C472"/>
      <c r="D472" s="13">
        <f t="shared" si="35"/>
        <v>8.6442633089845859</v>
      </c>
    </row>
    <row r="473" spans="1:4" x14ac:dyDescent="0.2">
      <c r="A473">
        <f t="shared" si="34"/>
        <v>471</v>
      </c>
      <c r="C473"/>
      <c r="D473" s="13">
        <f t="shared" si="35"/>
        <v>8.6534642200733192</v>
      </c>
    </row>
    <row r="474" spans="1:4" x14ac:dyDescent="0.2">
      <c r="A474">
        <f t="shared" si="34"/>
        <v>472</v>
      </c>
      <c r="C474"/>
      <c r="D474" s="13">
        <f t="shared" si="35"/>
        <v>8.6626553585781689</v>
      </c>
    </row>
    <row r="475" spans="1:4" x14ac:dyDescent="0.2">
      <c r="A475">
        <f t="shared" si="34"/>
        <v>473</v>
      </c>
      <c r="C475"/>
      <c r="D475" s="13">
        <f t="shared" si="35"/>
        <v>8.6718367555724143</v>
      </c>
    </row>
    <row r="476" spans="1:4" x14ac:dyDescent="0.2">
      <c r="A476">
        <f t="shared" si="34"/>
        <v>474</v>
      </c>
      <c r="C476"/>
      <c r="D476" s="13">
        <f t="shared" si="35"/>
        <v>8.6810084419649876</v>
      </c>
    </row>
    <row r="477" spans="1:4" x14ac:dyDescent="0.2">
      <c r="A477">
        <f t="shared" si="34"/>
        <v>475</v>
      </c>
      <c r="C477"/>
      <c r="D477" s="13">
        <f t="shared" si="35"/>
        <v>8.6901704485017426</v>
      </c>
    </row>
    <row r="478" spans="1:4" x14ac:dyDescent="0.2">
      <c r="A478">
        <f t="shared" si="34"/>
        <v>476</v>
      </c>
      <c r="C478"/>
      <c r="D478" s="13">
        <f t="shared" si="35"/>
        <v>8.6993228057666023</v>
      </c>
    </row>
    <row r="479" spans="1:4" x14ac:dyDescent="0.2">
      <c r="A479">
        <f t="shared" si="34"/>
        <v>477</v>
      </c>
      <c r="C479"/>
      <c r="D479" s="13">
        <f t="shared" si="35"/>
        <v>8.7084655441827987</v>
      </c>
    </row>
    <row r="480" spans="1:4" x14ac:dyDescent="0.2">
      <c r="A480">
        <f t="shared" si="34"/>
        <v>478</v>
      </c>
      <c r="C480"/>
      <c r="D480" s="13">
        <f t="shared" si="35"/>
        <v>8.7175986940140113</v>
      </c>
    </row>
    <row r="481" spans="1:4" x14ac:dyDescent="0.2">
      <c r="A481">
        <f t="shared" si="34"/>
        <v>479</v>
      </c>
      <c r="C481"/>
      <c r="D481" s="13">
        <f t="shared" si="35"/>
        <v>8.7267222853655717</v>
      </c>
    </row>
    <row r="482" spans="1:4" x14ac:dyDescent="0.2">
      <c r="A482">
        <f t="shared" si="34"/>
        <v>480</v>
      </c>
      <c r="C482"/>
      <c r="D482" s="13">
        <f t="shared" si="35"/>
        <v>8.7358363481855896</v>
      </c>
    </row>
    <row r="483" spans="1:4" x14ac:dyDescent="0.2">
      <c r="A483">
        <f t="shared" si="34"/>
        <v>481</v>
      </c>
      <c r="C483"/>
      <c r="D483" s="13">
        <f t="shared" si="35"/>
        <v>8.7449409122661255</v>
      </c>
    </row>
    <row r="484" spans="1:4" x14ac:dyDescent="0.2">
      <c r="A484">
        <f t="shared" si="34"/>
        <v>482</v>
      </c>
      <c r="C484"/>
      <c r="D484" s="13">
        <f t="shared" si="35"/>
        <v>8.7540360072443093</v>
      </c>
    </row>
    <row r="485" spans="1:4" x14ac:dyDescent="0.2">
      <c r="A485">
        <f t="shared" si="34"/>
        <v>483</v>
      </c>
      <c r="C485"/>
      <c r="D485" s="13">
        <f t="shared" si="35"/>
        <v>8.7631216626034778</v>
      </c>
    </row>
    <row r="486" spans="1:4" x14ac:dyDescent="0.2">
      <c r="A486">
        <f t="shared" si="34"/>
        <v>484</v>
      </c>
      <c r="C486"/>
      <c r="D486" s="13">
        <f t="shared" si="35"/>
        <v>8.7721979076742773</v>
      </c>
    </row>
    <row r="487" spans="1:4" x14ac:dyDescent="0.2">
      <c r="A487">
        <f t="shared" ref="A487:A550" si="36">A486+1</f>
        <v>485</v>
      </c>
      <c r="C487"/>
      <c r="D487" s="13">
        <f t="shared" si="35"/>
        <v>8.781264771635783</v>
      </c>
    </row>
    <row r="488" spans="1:4" x14ac:dyDescent="0.2">
      <c r="A488">
        <f t="shared" si="36"/>
        <v>486</v>
      </c>
      <c r="C488"/>
      <c r="D488" s="13">
        <f t="shared" si="35"/>
        <v>8.7903222835165806</v>
      </c>
    </row>
    <row r="489" spans="1:4" x14ac:dyDescent="0.2">
      <c r="A489">
        <f t="shared" si="36"/>
        <v>487</v>
      </c>
      <c r="C489"/>
      <c r="D489" s="13">
        <f t="shared" si="35"/>
        <v>8.7993704721958572</v>
      </c>
    </row>
    <row r="490" spans="1:4" x14ac:dyDescent="0.2">
      <c r="A490">
        <f t="shared" si="36"/>
        <v>488</v>
      </c>
      <c r="C490"/>
      <c r="D490" s="13">
        <f t="shared" si="35"/>
        <v>8.808409366404474</v>
      </c>
    </row>
    <row r="491" spans="1:4" x14ac:dyDescent="0.2">
      <c r="A491">
        <f t="shared" si="36"/>
        <v>489</v>
      </c>
      <c r="C491"/>
      <c r="D491" s="13">
        <f t="shared" si="35"/>
        <v>8.8174389947260341</v>
      </c>
    </row>
    <row r="492" spans="1:4" x14ac:dyDescent="0.2">
      <c r="A492">
        <f t="shared" si="36"/>
        <v>490</v>
      </c>
      <c r="C492"/>
      <c r="D492" s="13">
        <f t="shared" si="35"/>
        <v>8.8264593855979268</v>
      </c>
    </row>
    <row r="493" spans="1:4" x14ac:dyDescent="0.2">
      <c r="A493">
        <f t="shared" si="36"/>
        <v>491</v>
      </c>
      <c r="C493"/>
      <c r="D493" s="13">
        <f t="shared" si="35"/>
        <v>8.8354705673123846</v>
      </c>
    </row>
    <row r="494" spans="1:4" x14ac:dyDescent="0.2">
      <c r="A494">
        <f t="shared" si="36"/>
        <v>492</v>
      </c>
      <c r="C494"/>
      <c r="D494" s="13">
        <f t="shared" si="35"/>
        <v>8.8444725680175154</v>
      </c>
    </row>
    <row r="495" spans="1:4" x14ac:dyDescent="0.2">
      <c r="A495">
        <f t="shared" si="36"/>
        <v>493</v>
      </c>
      <c r="C495"/>
      <c r="D495" s="13">
        <f t="shared" si="35"/>
        <v>8.8534654157183148</v>
      </c>
    </row>
    <row r="496" spans="1:4" x14ac:dyDescent="0.2">
      <c r="A496">
        <f t="shared" si="36"/>
        <v>494</v>
      </c>
      <c r="C496"/>
      <c r="D496" s="13">
        <f t="shared" si="35"/>
        <v>8.8624491382777144</v>
      </c>
    </row>
    <row r="497" spans="1:4" x14ac:dyDescent="0.2">
      <c r="A497">
        <f t="shared" si="36"/>
        <v>495</v>
      </c>
      <c r="C497"/>
      <c r="D497" s="13">
        <f t="shared" si="35"/>
        <v>8.8714237634175408</v>
      </c>
    </row>
    <row r="498" spans="1:4" x14ac:dyDescent="0.2">
      <c r="A498">
        <f t="shared" si="36"/>
        <v>496</v>
      </c>
      <c r="C498"/>
      <c r="D498" s="13">
        <f t="shared" si="35"/>
        <v>8.8803893187195708</v>
      </c>
    </row>
    <row r="499" spans="1:4" x14ac:dyDescent="0.2">
      <c r="A499">
        <f t="shared" si="36"/>
        <v>497</v>
      </c>
      <c r="C499"/>
      <c r="D499" s="13">
        <f t="shared" si="35"/>
        <v>8.8893458316264642</v>
      </c>
    </row>
    <row r="500" spans="1:4" x14ac:dyDescent="0.2">
      <c r="A500">
        <f t="shared" si="36"/>
        <v>498</v>
      </c>
      <c r="C500"/>
      <c r="D500" s="13">
        <f t="shared" si="35"/>
        <v>8.8982933294427973</v>
      </c>
    </row>
    <row r="501" spans="1:4" x14ac:dyDescent="0.2">
      <c r="A501">
        <f t="shared" si="36"/>
        <v>499</v>
      </c>
      <c r="C501"/>
      <c r="D501" s="13">
        <f t="shared" si="35"/>
        <v>8.9072318393359744</v>
      </c>
    </row>
    <row r="502" spans="1:4" x14ac:dyDescent="0.2">
      <c r="A502">
        <f t="shared" si="36"/>
        <v>500</v>
      </c>
      <c r="C502"/>
      <c r="D502" s="13">
        <f t="shared" si="35"/>
        <v>8.9161613883372599</v>
      </c>
    </row>
    <row r="503" spans="1:4" x14ac:dyDescent="0.2">
      <c r="A503">
        <f t="shared" si="36"/>
        <v>501</v>
      </c>
      <c r="C503"/>
      <c r="D503" s="13">
        <f t="shared" si="35"/>
        <v>8.9250820033426592</v>
      </c>
    </row>
    <row r="504" spans="1:4" x14ac:dyDescent="0.2">
      <c r="A504">
        <f t="shared" si="36"/>
        <v>502</v>
      </c>
      <c r="C504"/>
      <c r="D504" s="13">
        <f t="shared" si="35"/>
        <v>8.9339937111139349</v>
      </c>
    </row>
    <row r="505" spans="1:4" x14ac:dyDescent="0.2">
      <c r="A505">
        <f t="shared" si="36"/>
        <v>503</v>
      </c>
      <c r="C505"/>
      <c r="D505" s="13">
        <f t="shared" si="35"/>
        <v>8.9428965382794701</v>
      </c>
    </row>
    <row r="506" spans="1:4" x14ac:dyDescent="0.2">
      <c r="A506">
        <f t="shared" si="36"/>
        <v>504</v>
      </c>
      <c r="C506"/>
      <c r="D506" s="13">
        <f t="shared" si="35"/>
        <v>8.9517905113352771</v>
      </c>
    </row>
    <row r="507" spans="1:4" x14ac:dyDescent="0.2">
      <c r="A507">
        <f t="shared" si="36"/>
        <v>505</v>
      </c>
      <c r="C507"/>
      <c r="D507" s="13">
        <f t="shared" si="35"/>
        <v>8.9606756566458312</v>
      </c>
    </row>
    <row r="508" spans="1:4" x14ac:dyDescent="0.2">
      <c r="A508">
        <f t="shared" si="36"/>
        <v>506</v>
      </c>
      <c r="C508"/>
      <c r="D508" s="13">
        <f t="shared" si="35"/>
        <v>8.96955200044507</v>
      </c>
    </row>
    <row r="509" spans="1:4" x14ac:dyDescent="0.2">
      <c r="A509">
        <f t="shared" si="36"/>
        <v>507</v>
      </c>
      <c r="C509"/>
      <c r="D509" s="13">
        <f t="shared" si="35"/>
        <v>8.978419568837209</v>
      </c>
    </row>
    <row r="510" spans="1:4" x14ac:dyDescent="0.2">
      <c r="A510">
        <f t="shared" si="36"/>
        <v>508</v>
      </c>
      <c r="C510"/>
      <c r="D510" s="13">
        <f t="shared" ref="D510:D573" si="37">D508*A509/A508</f>
        <v>8.987278387797728</v>
      </c>
    </row>
    <row r="511" spans="1:4" x14ac:dyDescent="0.2">
      <c r="A511">
        <f t="shared" si="36"/>
        <v>509</v>
      </c>
      <c r="C511"/>
      <c r="D511" s="13">
        <f t="shared" si="37"/>
        <v>8.9961284831741661</v>
      </c>
    </row>
    <row r="512" spans="1:4" x14ac:dyDescent="0.2">
      <c r="A512">
        <f t="shared" si="36"/>
        <v>510</v>
      </c>
      <c r="C512"/>
      <c r="D512" s="13">
        <f t="shared" si="37"/>
        <v>9.0049698806870921</v>
      </c>
    </row>
    <row r="513" spans="1:4" x14ac:dyDescent="0.2">
      <c r="A513">
        <f t="shared" si="36"/>
        <v>511</v>
      </c>
      <c r="C513"/>
      <c r="D513" s="13">
        <f t="shared" si="37"/>
        <v>9.0138026059308931</v>
      </c>
    </row>
    <row r="514" spans="1:4" x14ac:dyDescent="0.2">
      <c r="A514">
        <f t="shared" si="36"/>
        <v>512</v>
      </c>
      <c r="C514"/>
      <c r="D514" s="13">
        <f t="shared" si="37"/>
        <v>9.022626684374714</v>
      </c>
    </row>
    <row r="515" spans="1:4" x14ac:dyDescent="0.2">
      <c r="A515">
        <f t="shared" si="36"/>
        <v>513</v>
      </c>
      <c r="C515"/>
      <c r="D515" s="13">
        <f t="shared" si="37"/>
        <v>9.0314421413632431</v>
      </c>
    </row>
    <row r="516" spans="1:4" x14ac:dyDescent="0.2">
      <c r="A516">
        <f t="shared" si="36"/>
        <v>514</v>
      </c>
      <c r="C516"/>
      <c r="D516" s="13">
        <f t="shared" si="37"/>
        <v>9.0402490021176334</v>
      </c>
    </row>
    <row r="517" spans="1:4" x14ac:dyDescent="0.2">
      <c r="A517">
        <f t="shared" si="36"/>
        <v>515</v>
      </c>
      <c r="C517"/>
      <c r="D517" s="13">
        <f t="shared" si="37"/>
        <v>9.0490472917362705</v>
      </c>
    </row>
    <row r="518" spans="1:4" x14ac:dyDescent="0.2">
      <c r="A518">
        <f t="shared" si="36"/>
        <v>516</v>
      </c>
      <c r="C518"/>
      <c r="D518" s="13">
        <f t="shared" si="37"/>
        <v>9.0578370351956838</v>
      </c>
    </row>
    <row r="519" spans="1:4" x14ac:dyDescent="0.2">
      <c r="A519">
        <f t="shared" si="36"/>
        <v>517</v>
      </c>
      <c r="C519"/>
      <c r="D519" s="13">
        <f t="shared" si="37"/>
        <v>9.0666182573512923</v>
      </c>
    </row>
    <row r="520" spans="1:4" x14ac:dyDescent="0.2">
      <c r="A520">
        <f t="shared" si="36"/>
        <v>518</v>
      </c>
      <c r="C520"/>
      <c r="D520" s="13">
        <f t="shared" si="37"/>
        <v>9.0753909829383108</v>
      </c>
    </row>
    <row r="521" spans="1:4" x14ac:dyDescent="0.2">
      <c r="A521">
        <f t="shared" si="36"/>
        <v>519</v>
      </c>
      <c r="C521"/>
      <c r="D521" s="13">
        <f t="shared" si="37"/>
        <v>9.0841552365724763</v>
      </c>
    </row>
    <row r="522" spans="1:4" x14ac:dyDescent="0.2">
      <c r="A522">
        <f t="shared" si="36"/>
        <v>520</v>
      </c>
      <c r="D522" s="13">
        <f t="shared" si="37"/>
        <v>9.0929110427509325</v>
      </c>
    </row>
    <row r="523" spans="1:4" x14ac:dyDescent="0.2">
      <c r="A523">
        <f t="shared" si="36"/>
        <v>521</v>
      </c>
      <c r="D523" s="13">
        <f t="shared" si="37"/>
        <v>9.1016584258529623</v>
      </c>
    </row>
    <row r="524" spans="1:4" x14ac:dyDescent="0.2">
      <c r="A524">
        <f t="shared" si="36"/>
        <v>522</v>
      </c>
      <c r="D524" s="13">
        <f t="shared" si="37"/>
        <v>9.1103974101408376</v>
      </c>
    </row>
    <row r="525" spans="1:4" x14ac:dyDescent="0.2">
      <c r="A525">
        <f t="shared" si="36"/>
        <v>523</v>
      </c>
      <c r="D525" s="13">
        <f t="shared" si="37"/>
        <v>9.1191280197605487</v>
      </c>
    </row>
    <row r="526" spans="1:4" x14ac:dyDescent="0.2">
      <c r="A526">
        <f t="shared" si="36"/>
        <v>524</v>
      </c>
      <c r="D526" s="13">
        <f t="shared" si="37"/>
        <v>9.1278502787426401</v>
      </c>
    </row>
    <row r="527" spans="1:4" x14ac:dyDescent="0.2">
      <c r="A527">
        <f t="shared" si="36"/>
        <v>525</v>
      </c>
      <c r="D527" s="13">
        <f t="shared" si="37"/>
        <v>9.1365642110029217</v>
      </c>
    </row>
    <row r="528" spans="1:4" x14ac:dyDescent="0.2">
      <c r="A528">
        <f t="shared" si="36"/>
        <v>526</v>
      </c>
      <c r="D528" s="13">
        <f t="shared" si="37"/>
        <v>9.1452698403432944</v>
      </c>
    </row>
    <row r="529" spans="1:4" x14ac:dyDescent="0.2">
      <c r="A529">
        <f t="shared" si="36"/>
        <v>527</v>
      </c>
      <c r="D529" s="13">
        <f t="shared" si="37"/>
        <v>9.1539671904524518</v>
      </c>
    </row>
    <row r="530" spans="1:4" x14ac:dyDescent="0.2">
      <c r="A530">
        <f t="shared" si="36"/>
        <v>528</v>
      </c>
      <c r="D530" s="13">
        <f t="shared" si="37"/>
        <v>9.162656284906685</v>
      </c>
    </row>
    <row r="531" spans="1:4" x14ac:dyDescent="0.2">
      <c r="A531">
        <f t="shared" si="36"/>
        <v>529</v>
      </c>
      <c r="D531" s="13">
        <f t="shared" si="37"/>
        <v>9.1713371471705791</v>
      </c>
    </row>
    <row r="532" spans="1:4" x14ac:dyDescent="0.2">
      <c r="A532">
        <f t="shared" si="36"/>
        <v>530</v>
      </c>
      <c r="D532" s="13">
        <f t="shared" si="37"/>
        <v>9.1800098005977961</v>
      </c>
    </row>
    <row r="533" spans="1:4" x14ac:dyDescent="0.2">
      <c r="A533">
        <f t="shared" si="36"/>
        <v>531</v>
      </c>
      <c r="D533" s="13">
        <f t="shared" si="37"/>
        <v>9.1886742684317699</v>
      </c>
    </row>
    <row r="534" spans="1:4" x14ac:dyDescent="0.2">
      <c r="A534">
        <f t="shared" si="36"/>
        <v>532</v>
      </c>
      <c r="D534" s="13">
        <f t="shared" si="37"/>
        <v>9.1973305738064699</v>
      </c>
    </row>
    <row r="535" spans="1:4" x14ac:dyDescent="0.2">
      <c r="A535">
        <f t="shared" si="36"/>
        <v>533</v>
      </c>
      <c r="D535" s="13">
        <f t="shared" si="37"/>
        <v>9.2059787397470831</v>
      </c>
    </row>
    <row r="536" spans="1:4" x14ac:dyDescent="0.2">
      <c r="A536">
        <f t="shared" si="36"/>
        <v>534</v>
      </c>
      <c r="D536" s="13">
        <f t="shared" si="37"/>
        <v>9.2146187891707676</v>
      </c>
    </row>
    <row r="537" spans="1:4" x14ac:dyDescent="0.2">
      <c r="A537">
        <f t="shared" si="36"/>
        <v>535</v>
      </c>
      <c r="D537" s="13">
        <f t="shared" si="37"/>
        <v>9.22325074488732</v>
      </c>
    </row>
    <row r="538" spans="1:4" x14ac:dyDescent="0.2">
      <c r="A538">
        <f t="shared" si="36"/>
        <v>536</v>
      </c>
      <c r="D538" s="13">
        <f t="shared" si="37"/>
        <v>9.2318746295999272</v>
      </c>
    </row>
    <row r="539" spans="1:4" x14ac:dyDescent="0.2">
      <c r="A539">
        <f t="shared" si="36"/>
        <v>537</v>
      </c>
      <c r="D539" s="13">
        <f t="shared" si="37"/>
        <v>9.2404904659058005</v>
      </c>
    </row>
    <row r="540" spans="1:4" x14ac:dyDescent="0.2">
      <c r="A540">
        <f t="shared" si="36"/>
        <v>538</v>
      </c>
      <c r="D540" s="13">
        <f t="shared" si="37"/>
        <v>9.2490982762969409</v>
      </c>
    </row>
    <row r="541" spans="1:4" x14ac:dyDescent="0.2">
      <c r="A541">
        <f t="shared" si="36"/>
        <v>539</v>
      </c>
      <c r="D541" s="13">
        <f t="shared" si="37"/>
        <v>9.2576980831607454</v>
      </c>
    </row>
    <row r="542" spans="1:4" x14ac:dyDescent="0.2">
      <c r="A542">
        <f t="shared" si="36"/>
        <v>540</v>
      </c>
      <c r="D542" s="13">
        <f t="shared" si="37"/>
        <v>9.2662899087807649</v>
      </c>
    </row>
    <row r="543" spans="1:4" x14ac:dyDescent="0.2">
      <c r="A543">
        <f t="shared" si="36"/>
        <v>541</v>
      </c>
      <c r="D543" s="13">
        <f t="shared" si="37"/>
        <v>9.2748737753372961</v>
      </c>
    </row>
    <row r="544" spans="1:4" x14ac:dyDescent="0.2">
      <c r="A544">
        <f t="shared" si="36"/>
        <v>542</v>
      </c>
      <c r="D544" s="13">
        <f t="shared" si="37"/>
        <v>9.2834497049081364</v>
      </c>
    </row>
    <row r="545" spans="1:4" x14ac:dyDescent="0.2">
      <c r="A545">
        <f t="shared" si="36"/>
        <v>543</v>
      </c>
      <c r="D545" s="13">
        <f t="shared" si="37"/>
        <v>9.2920177194691576</v>
      </c>
    </row>
    <row r="546" spans="1:4" x14ac:dyDescent="0.2">
      <c r="A546">
        <f t="shared" si="36"/>
        <v>544</v>
      </c>
      <c r="D546" s="13">
        <f t="shared" si="37"/>
        <v>9.3005778408950519</v>
      </c>
    </row>
    <row r="547" spans="1:4" x14ac:dyDescent="0.2">
      <c r="A547">
        <f t="shared" si="36"/>
        <v>545</v>
      </c>
      <c r="D547" s="13">
        <f t="shared" si="37"/>
        <v>9.3091300909598935</v>
      </c>
    </row>
    <row r="548" spans="1:4" x14ac:dyDescent="0.2">
      <c r="A548">
        <f t="shared" si="36"/>
        <v>546</v>
      </c>
      <c r="D548" s="13">
        <f t="shared" si="37"/>
        <v>9.3176744913378737</v>
      </c>
    </row>
    <row r="549" spans="1:4" x14ac:dyDescent="0.2">
      <c r="A549">
        <f t="shared" si="36"/>
        <v>547</v>
      </c>
      <c r="D549" s="13">
        <f t="shared" si="37"/>
        <v>9.3262110636038571</v>
      </c>
    </row>
    <row r="550" spans="1:4" x14ac:dyDescent="0.2">
      <c r="A550">
        <f t="shared" si="36"/>
        <v>548</v>
      </c>
      <c r="D550" s="13">
        <f t="shared" si="37"/>
        <v>9.3347398292340973</v>
      </c>
    </row>
    <row r="551" spans="1:4" x14ac:dyDescent="0.2">
      <c r="A551">
        <f t="shared" ref="A551:A614" si="38">A550+1</f>
        <v>549</v>
      </c>
      <c r="D551" s="13">
        <f t="shared" si="37"/>
        <v>9.3432608096067895</v>
      </c>
    </row>
    <row r="552" spans="1:4" x14ac:dyDescent="0.2">
      <c r="A552">
        <f t="shared" si="38"/>
        <v>550</v>
      </c>
      <c r="D552" s="13">
        <f t="shared" si="37"/>
        <v>9.3517740260027722</v>
      </c>
    </row>
    <row r="553" spans="1:4" x14ac:dyDescent="0.2">
      <c r="A553">
        <f t="shared" si="38"/>
        <v>551</v>
      </c>
      <c r="D553" s="13">
        <f t="shared" si="37"/>
        <v>9.3602794996060741</v>
      </c>
    </row>
    <row r="554" spans="1:4" x14ac:dyDescent="0.2">
      <c r="A554">
        <f t="shared" si="38"/>
        <v>552</v>
      </c>
      <c r="D554" s="13">
        <f t="shared" si="37"/>
        <v>9.3687772515045946</v>
      </c>
    </row>
    <row r="555" spans="1:4" x14ac:dyDescent="0.2">
      <c r="A555">
        <f t="shared" si="38"/>
        <v>553</v>
      </c>
      <c r="D555" s="13">
        <f t="shared" si="37"/>
        <v>9.3772673026906581</v>
      </c>
    </row>
    <row r="556" spans="1:4" x14ac:dyDescent="0.2">
      <c r="A556">
        <f t="shared" si="38"/>
        <v>554</v>
      </c>
      <c r="D556" s="13">
        <f t="shared" si="37"/>
        <v>9.3857496740616693</v>
      </c>
    </row>
    <row r="557" spans="1:4" x14ac:dyDescent="0.2">
      <c r="A557">
        <f t="shared" si="38"/>
        <v>555</v>
      </c>
      <c r="D557" s="13">
        <f t="shared" si="37"/>
        <v>9.3942243864206603</v>
      </c>
    </row>
    <row r="558" spans="1:4" x14ac:dyDescent="0.2">
      <c r="A558">
        <f t="shared" si="38"/>
        <v>556</v>
      </c>
      <c r="D558" s="13">
        <f t="shared" si="37"/>
        <v>9.4026914604769427</v>
      </c>
    </row>
    <row r="559" spans="1:4" x14ac:dyDescent="0.2">
      <c r="A559">
        <f t="shared" si="38"/>
        <v>557</v>
      </c>
      <c r="D559" s="13">
        <f t="shared" si="37"/>
        <v>9.4111509168466423</v>
      </c>
    </row>
    <row r="560" spans="1:4" x14ac:dyDescent="0.2">
      <c r="A560">
        <f t="shared" si="38"/>
        <v>558</v>
      </c>
      <c r="D560" s="13">
        <f t="shared" si="37"/>
        <v>9.4196027760533401</v>
      </c>
    </row>
    <row r="561" spans="1:4" x14ac:dyDescent="0.2">
      <c r="A561">
        <f t="shared" si="38"/>
        <v>559</v>
      </c>
      <c r="D561" s="13">
        <f t="shared" si="37"/>
        <v>9.4280470585285929</v>
      </c>
    </row>
    <row r="562" spans="1:4" x14ac:dyDescent="0.2">
      <c r="A562">
        <f t="shared" si="38"/>
        <v>560</v>
      </c>
      <c r="D562" s="13">
        <f t="shared" si="37"/>
        <v>9.4364837846125766</v>
      </c>
    </row>
    <row r="563" spans="1:4" x14ac:dyDescent="0.2">
      <c r="A563">
        <f t="shared" si="38"/>
        <v>561</v>
      </c>
      <c r="D563" s="13">
        <f t="shared" si="37"/>
        <v>9.4449129745545832</v>
      </c>
    </row>
    <row r="564" spans="1:4" x14ac:dyDescent="0.2">
      <c r="A564">
        <f t="shared" si="38"/>
        <v>562</v>
      </c>
      <c r="D564" s="13">
        <f t="shared" si="37"/>
        <v>9.4533346485136711</v>
      </c>
    </row>
    <row r="565" spans="1:4" x14ac:dyDescent="0.2">
      <c r="A565">
        <f t="shared" si="38"/>
        <v>563</v>
      </c>
      <c r="D565" s="13">
        <f t="shared" si="37"/>
        <v>9.4617488265591376</v>
      </c>
    </row>
    <row r="566" spans="1:4" x14ac:dyDescent="0.2">
      <c r="A566">
        <f t="shared" si="38"/>
        <v>564</v>
      </c>
      <c r="D566" s="13">
        <f t="shared" si="37"/>
        <v>9.4701555286711692</v>
      </c>
    </row>
    <row r="567" spans="1:4" x14ac:dyDescent="0.2">
      <c r="A567">
        <f t="shared" si="38"/>
        <v>565</v>
      </c>
      <c r="D567" s="13">
        <f t="shared" si="37"/>
        <v>9.478554774741303</v>
      </c>
    </row>
    <row r="568" spans="1:4" x14ac:dyDescent="0.2">
      <c r="A568">
        <f t="shared" si="38"/>
        <v>566</v>
      </c>
      <c r="D568" s="13">
        <f t="shared" si="37"/>
        <v>9.4869465845730687</v>
      </c>
    </row>
    <row r="569" spans="1:4" x14ac:dyDescent="0.2">
      <c r="A569">
        <f t="shared" si="38"/>
        <v>567</v>
      </c>
      <c r="D569" s="13">
        <f t="shared" si="37"/>
        <v>9.4953309778824391</v>
      </c>
    </row>
    <row r="570" spans="1:4" x14ac:dyDescent="0.2">
      <c r="A570">
        <f t="shared" si="38"/>
        <v>568</v>
      </c>
      <c r="D570" s="13">
        <f t="shared" si="37"/>
        <v>9.5037079742984627</v>
      </c>
    </row>
    <row r="571" spans="1:4" x14ac:dyDescent="0.2">
      <c r="A571">
        <f t="shared" si="38"/>
        <v>569</v>
      </c>
      <c r="D571" s="13">
        <f t="shared" si="37"/>
        <v>9.5120775933637134</v>
      </c>
    </row>
    <row r="572" spans="1:4" x14ac:dyDescent="0.2">
      <c r="A572">
        <f t="shared" si="38"/>
        <v>570</v>
      </c>
      <c r="D572" s="13">
        <f t="shared" si="37"/>
        <v>9.5204398545349029</v>
      </c>
    </row>
    <row r="573" spans="1:4" x14ac:dyDescent="0.2">
      <c r="A573">
        <f t="shared" si="38"/>
        <v>571</v>
      </c>
      <c r="D573" s="13">
        <f t="shared" si="37"/>
        <v>9.5287947771833323</v>
      </c>
    </row>
    <row r="574" spans="1:4" x14ac:dyDescent="0.2">
      <c r="A574">
        <f t="shared" si="38"/>
        <v>572</v>
      </c>
      <c r="D574" s="13">
        <f t="shared" ref="D574:D597" si="39">D572*A573/A572</f>
        <v>9.5371423805954905</v>
      </c>
    </row>
    <row r="575" spans="1:4" x14ac:dyDescent="0.2">
      <c r="A575">
        <f t="shared" si="38"/>
        <v>573</v>
      </c>
      <c r="D575" s="13">
        <f t="shared" si="39"/>
        <v>9.5454826839734963</v>
      </c>
    </row>
    <row r="576" spans="1:4" x14ac:dyDescent="0.2">
      <c r="A576">
        <f t="shared" si="38"/>
        <v>574</v>
      </c>
      <c r="D576" s="13">
        <f t="shared" si="39"/>
        <v>9.5538157064356923</v>
      </c>
    </row>
    <row r="577" spans="1:4" x14ac:dyDescent="0.2">
      <c r="A577">
        <f t="shared" si="38"/>
        <v>575</v>
      </c>
      <c r="D577" s="13">
        <f t="shared" si="39"/>
        <v>9.5621414670170797</v>
      </c>
    </row>
    <row r="578" spans="1:4" x14ac:dyDescent="0.2">
      <c r="A578">
        <f t="shared" si="38"/>
        <v>576</v>
      </c>
      <c r="D578" s="13">
        <f t="shared" si="39"/>
        <v>9.5704599846699008</v>
      </c>
    </row>
    <row r="579" spans="1:4" x14ac:dyDescent="0.2">
      <c r="A579">
        <f t="shared" si="38"/>
        <v>577</v>
      </c>
      <c r="D579" s="13">
        <f t="shared" si="39"/>
        <v>9.5787712782640657</v>
      </c>
    </row>
    <row r="580" spans="1:4" x14ac:dyDescent="0.2">
      <c r="A580">
        <f t="shared" si="38"/>
        <v>578</v>
      </c>
      <c r="D580" s="13">
        <f t="shared" si="39"/>
        <v>9.5870753665877313</v>
      </c>
    </row>
    <row r="581" spans="1:4" x14ac:dyDescent="0.2">
      <c r="A581">
        <f t="shared" si="38"/>
        <v>579</v>
      </c>
      <c r="D581" s="13">
        <f t="shared" si="39"/>
        <v>9.5953722683477132</v>
      </c>
    </row>
    <row r="582" spans="1:4" x14ac:dyDescent="0.2">
      <c r="A582">
        <f t="shared" si="38"/>
        <v>580</v>
      </c>
      <c r="D582" s="13">
        <f t="shared" si="39"/>
        <v>9.6036620021700632</v>
      </c>
    </row>
    <row r="583" spans="1:4" x14ac:dyDescent="0.2">
      <c r="A583">
        <f t="shared" si="38"/>
        <v>581</v>
      </c>
      <c r="D583" s="13">
        <f t="shared" si="39"/>
        <v>9.6119445866004725</v>
      </c>
    </row>
    <row r="584" spans="1:4" x14ac:dyDescent="0.2">
      <c r="A584">
        <f t="shared" si="38"/>
        <v>582</v>
      </c>
      <c r="D584" s="13">
        <f t="shared" si="39"/>
        <v>9.6202200401048383</v>
      </c>
    </row>
    <row r="585" spans="1:4" x14ac:dyDescent="0.2">
      <c r="A585">
        <f t="shared" si="38"/>
        <v>583</v>
      </c>
      <c r="D585" s="13">
        <f t="shared" si="39"/>
        <v>9.6284883810696655</v>
      </c>
    </row>
    <row r="586" spans="1:4" x14ac:dyDescent="0.2">
      <c r="A586">
        <f t="shared" si="38"/>
        <v>584</v>
      </c>
      <c r="D586" s="13">
        <f t="shared" si="39"/>
        <v>9.6367496278026135</v>
      </c>
    </row>
    <row r="587" spans="1:4" x14ac:dyDescent="0.2">
      <c r="A587">
        <f t="shared" si="38"/>
        <v>585</v>
      </c>
      <c r="D587" s="13">
        <f t="shared" si="39"/>
        <v>9.6450037985329065</v>
      </c>
    </row>
    <row r="588" spans="1:4" x14ac:dyDescent="0.2">
      <c r="A588">
        <f t="shared" si="38"/>
        <v>586</v>
      </c>
      <c r="D588" s="13">
        <f t="shared" si="39"/>
        <v>9.653250911411865</v>
      </c>
    </row>
    <row r="589" spans="1:4" x14ac:dyDescent="0.2">
      <c r="A589">
        <f t="shared" si="38"/>
        <v>587</v>
      </c>
      <c r="D589" s="13">
        <f t="shared" si="39"/>
        <v>9.6614909845133052</v>
      </c>
    </row>
    <row r="590" spans="1:4" x14ac:dyDescent="0.2">
      <c r="A590">
        <f t="shared" si="38"/>
        <v>588</v>
      </c>
      <c r="D590" s="13">
        <f t="shared" si="39"/>
        <v>9.6697240358340686</v>
      </c>
    </row>
    <row r="591" spans="1:4" x14ac:dyDescent="0.2">
      <c r="A591">
        <f t="shared" si="38"/>
        <v>589</v>
      </c>
      <c r="D591" s="13">
        <f t="shared" si="39"/>
        <v>9.6779500832944176</v>
      </c>
    </row>
    <row r="592" spans="1:4" x14ac:dyDescent="0.2">
      <c r="A592">
        <f t="shared" si="38"/>
        <v>590</v>
      </c>
      <c r="D592" s="13">
        <f t="shared" si="39"/>
        <v>9.6861691447385478</v>
      </c>
    </row>
    <row r="593" spans="1:4" x14ac:dyDescent="0.2">
      <c r="A593">
        <f t="shared" si="38"/>
        <v>591</v>
      </c>
      <c r="D593" s="13">
        <f t="shared" si="39"/>
        <v>9.6943812379349854</v>
      </c>
    </row>
    <row r="594" spans="1:4" x14ac:dyDescent="0.2">
      <c r="A594">
        <f t="shared" si="38"/>
        <v>592</v>
      </c>
      <c r="D594" s="13">
        <f t="shared" si="39"/>
        <v>9.7025863805770882</v>
      </c>
    </row>
    <row r="595" spans="1:4" x14ac:dyDescent="0.2">
      <c r="A595">
        <f t="shared" si="38"/>
        <v>593</v>
      </c>
      <c r="D595" s="13">
        <f t="shared" si="39"/>
        <v>9.7107845902834367</v>
      </c>
    </row>
    <row r="596" spans="1:4" x14ac:dyDescent="0.2">
      <c r="A596">
        <f t="shared" si="38"/>
        <v>594</v>
      </c>
      <c r="D596" s="13">
        <f t="shared" si="39"/>
        <v>9.7189758845983345</v>
      </c>
    </row>
    <row r="597" spans="1:4" x14ac:dyDescent="0.2">
      <c r="A597">
        <f t="shared" si="38"/>
        <v>595</v>
      </c>
      <c r="D597" s="13">
        <f t="shared" si="39"/>
        <v>9.7271602809921767</v>
      </c>
    </row>
    <row r="598" spans="1:4" x14ac:dyDescent="0.2">
      <c r="A598">
        <f t="shared" si="38"/>
        <v>596</v>
      </c>
      <c r="D598" s="13">
        <f t="shared" ref="D598:D630" si="40">D596*A597/A596</f>
        <v>9.7353377968619679</v>
      </c>
    </row>
    <row r="599" spans="1:4" x14ac:dyDescent="0.2">
      <c r="A599">
        <f t="shared" si="38"/>
        <v>597</v>
      </c>
      <c r="D599" s="13">
        <f t="shared" si="40"/>
        <v>9.7435084495316602</v>
      </c>
    </row>
    <row r="600" spans="1:4" x14ac:dyDescent="0.2">
      <c r="A600">
        <f t="shared" si="38"/>
        <v>598</v>
      </c>
      <c r="D600" s="13">
        <f t="shared" si="40"/>
        <v>9.7516722562526752</v>
      </c>
    </row>
    <row r="601" spans="1:4" x14ac:dyDescent="0.2">
      <c r="A601">
        <f t="shared" si="38"/>
        <v>599</v>
      </c>
      <c r="D601" s="13">
        <f t="shared" si="40"/>
        <v>9.7598292342042434</v>
      </c>
    </row>
    <row r="602" spans="1:4" x14ac:dyDescent="0.2">
      <c r="A602">
        <f t="shared" si="38"/>
        <v>600</v>
      </c>
      <c r="D602" s="13">
        <f t="shared" si="40"/>
        <v>9.7679794004938998</v>
      </c>
    </row>
    <row r="603" spans="1:4" x14ac:dyDescent="0.2">
      <c r="A603">
        <f t="shared" si="38"/>
        <v>601</v>
      </c>
      <c r="D603" s="13">
        <f t="shared" si="40"/>
        <v>9.7761227721578408</v>
      </c>
    </row>
    <row r="604" spans="1:4" x14ac:dyDescent="0.2">
      <c r="A604">
        <f t="shared" si="38"/>
        <v>602</v>
      </c>
      <c r="D604" s="13">
        <f t="shared" si="40"/>
        <v>9.7842593661613897</v>
      </c>
    </row>
    <row r="605" spans="1:4" x14ac:dyDescent="0.2">
      <c r="A605">
        <f t="shared" si="38"/>
        <v>603</v>
      </c>
      <c r="D605" s="13">
        <f t="shared" si="40"/>
        <v>9.7923891993993681</v>
      </c>
    </row>
    <row r="606" spans="1:4" x14ac:dyDescent="0.2">
      <c r="A606">
        <f t="shared" si="38"/>
        <v>604</v>
      </c>
      <c r="D606" s="13">
        <f t="shared" si="40"/>
        <v>9.8005122886965417</v>
      </c>
    </row>
    <row r="607" spans="1:4" x14ac:dyDescent="0.2">
      <c r="A607">
        <f t="shared" si="38"/>
        <v>605</v>
      </c>
      <c r="D607" s="13">
        <f t="shared" si="40"/>
        <v>9.8086286508079894</v>
      </c>
    </row>
    <row r="608" spans="1:4" x14ac:dyDescent="0.2">
      <c r="A608">
        <f t="shared" si="38"/>
        <v>606</v>
      </c>
      <c r="D608" s="13">
        <f t="shared" si="40"/>
        <v>9.8167383024195498</v>
      </c>
    </row>
    <row r="609" spans="1:4" x14ac:dyDescent="0.2">
      <c r="A609">
        <f t="shared" si="38"/>
        <v>607</v>
      </c>
      <c r="D609" s="13">
        <f t="shared" si="40"/>
        <v>9.8248412601481672</v>
      </c>
    </row>
    <row r="610" spans="1:4" x14ac:dyDescent="0.2">
      <c r="A610">
        <f t="shared" si="38"/>
        <v>608</v>
      </c>
      <c r="D610" s="13">
        <f t="shared" si="40"/>
        <v>9.8329375405423551</v>
      </c>
    </row>
    <row r="611" spans="1:4" x14ac:dyDescent="0.2">
      <c r="A611">
        <f t="shared" si="38"/>
        <v>609</v>
      </c>
      <c r="D611" s="13">
        <f t="shared" si="40"/>
        <v>9.8410271600825148</v>
      </c>
    </row>
    <row r="612" spans="1:4" x14ac:dyDescent="0.2">
      <c r="A612">
        <f t="shared" si="38"/>
        <v>610</v>
      </c>
      <c r="D612" s="13">
        <f t="shared" si="40"/>
        <v>9.8491101351814052</v>
      </c>
    </row>
    <row r="613" spans="1:4" x14ac:dyDescent="0.2">
      <c r="A613">
        <f t="shared" si="38"/>
        <v>611</v>
      </c>
      <c r="D613" s="13">
        <f t="shared" si="40"/>
        <v>9.8571864821844564</v>
      </c>
    </row>
    <row r="614" spans="1:4" x14ac:dyDescent="0.2">
      <c r="A614">
        <f t="shared" si="38"/>
        <v>612</v>
      </c>
      <c r="D614" s="13">
        <f t="shared" si="40"/>
        <v>9.8652562173702272</v>
      </c>
    </row>
    <row r="615" spans="1:4" x14ac:dyDescent="0.2">
      <c r="A615">
        <f t="shared" ref="A615:A678" si="41">A614+1</f>
        <v>613</v>
      </c>
      <c r="D615" s="13">
        <f t="shared" si="40"/>
        <v>9.8733193569507147</v>
      </c>
    </row>
    <row r="616" spans="1:4" x14ac:dyDescent="0.2">
      <c r="A616">
        <f t="shared" si="41"/>
        <v>614</v>
      </c>
      <c r="D616" s="13">
        <f t="shared" si="40"/>
        <v>9.8813759170718125</v>
      </c>
    </row>
    <row r="617" spans="1:4" x14ac:dyDescent="0.2">
      <c r="A617">
        <f t="shared" si="41"/>
        <v>615</v>
      </c>
      <c r="D617" s="13">
        <f t="shared" si="40"/>
        <v>9.8894259138136036</v>
      </c>
    </row>
    <row r="618" spans="1:4" x14ac:dyDescent="0.2">
      <c r="A618">
        <f t="shared" si="41"/>
        <v>616</v>
      </c>
      <c r="D618" s="13">
        <f t="shared" si="40"/>
        <v>9.8974693631908224</v>
      </c>
    </row>
    <row r="619" spans="1:4" x14ac:dyDescent="0.2">
      <c r="A619">
        <f t="shared" si="41"/>
        <v>617</v>
      </c>
      <c r="D619" s="13">
        <f t="shared" si="40"/>
        <v>9.9055062811531389</v>
      </c>
    </row>
    <row r="620" spans="1:4" x14ac:dyDescent="0.2">
      <c r="A620">
        <f t="shared" si="41"/>
        <v>618</v>
      </c>
      <c r="D620" s="13">
        <f t="shared" si="40"/>
        <v>9.9135366835856118</v>
      </c>
    </row>
    <row r="621" spans="1:4" x14ac:dyDescent="0.2">
      <c r="A621">
        <f t="shared" si="41"/>
        <v>619</v>
      </c>
      <c r="D621" s="13">
        <f t="shared" si="40"/>
        <v>9.9215605863089777</v>
      </c>
    </row>
    <row r="622" spans="1:4" x14ac:dyDescent="0.2">
      <c r="A622">
        <f t="shared" si="41"/>
        <v>620</v>
      </c>
      <c r="D622" s="13">
        <f t="shared" si="40"/>
        <v>9.9295780050800868</v>
      </c>
    </row>
    <row r="623" spans="1:4" x14ac:dyDescent="0.2">
      <c r="A623">
        <f t="shared" si="41"/>
        <v>621</v>
      </c>
      <c r="D623" s="13">
        <f t="shared" si="40"/>
        <v>9.9375889555921901</v>
      </c>
    </row>
    <row r="624" spans="1:4" x14ac:dyDescent="0.2">
      <c r="A624">
        <f t="shared" si="41"/>
        <v>622</v>
      </c>
      <c r="D624" s="13">
        <f t="shared" si="40"/>
        <v>9.9455934534753769</v>
      </c>
    </row>
    <row r="625" spans="1:4" x14ac:dyDescent="0.2">
      <c r="A625">
        <f t="shared" si="41"/>
        <v>623</v>
      </c>
      <c r="D625" s="13">
        <f t="shared" si="40"/>
        <v>9.9535915142968481</v>
      </c>
    </row>
    <row r="626" spans="1:4" x14ac:dyDescent="0.2">
      <c r="A626">
        <f t="shared" si="41"/>
        <v>624</v>
      </c>
      <c r="D626" s="13">
        <f t="shared" si="40"/>
        <v>9.9615831535613513</v>
      </c>
    </row>
    <row r="627" spans="1:4" x14ac:dyDescent="0.2">
      <c r="A627">
        <f t="shared" si="41"/>
        <v>625</v>
      </c>
      <c r="D627" s="13">
        <f t="shared" si="40"/>
        <v>9.9695683867114493</v>
      </c>
    </row>
    <row r="628" spans="1:4" x14ac:dyDescent="0.2">
      <c r="A628">
        <f t="shared" si="41"/>
        <v>626</v>
      </c>
      <c r="D628" s="13">
        <f t="shared" si="40"/>
        <v>9.9775472291279552</v>
      </c>
    </row>
    <row r="629" spans="1:4" x14ac:dyDescent="0.2">
      <c r="A629">
        <f t="shared" si="41"/>
        <v>627</v>
      </c>
      <c r="D629" s="13">
        <f t="shared" si="40"/>
        <v>9.9855196961301882</v>
      </c>
    </row>
    <row r="630" spans="1:4" x14ac:dyDescent="0.2">
      <c r="A630">
        <f t="shared" si="41"/>
        <v>628</v>
      </c>
      <c r="D630" s="13">
        <f t="shared" si="40"/>
        <v>9.9934858029764033</v>
      </c>
    </row>
    <row r="631" spans="1:4" x14ac:dyDescent="0.2">
      <c r="A631">
        <f t="shared" si="41"/>
        <v>629</v>
      </c>
      <c r="D631" s="13">
        <f t="shared" ref="D631:D694" si="42">D629*A630/A629</f>
        <v>10.001445564864049</v>
      </c>
    </row>
    <row r="632" spans="1:4" x14ac:dyDescent="0.2">
      <c r="A632">
        <f t="shared" si="41"/>
        <v>630</v>
      </c>
      <c r="D632" s="13">
        <f t="shared" si="42"/>
        <v>10.009398996930187</v>
      </c>
    </row>
    <row r="633" spans="1:4" x14ac:dyDescent="0.2">
      <c r="A633">
        <f t="shared" si="41"/>
        <v>631</v>
      </c>
      <c r="D633" s="13">
        <f t="shared" si="42"/>
        <v>10.017346114251751</v>
      </c>
    </row>
    <row r="634" spans="1:4" x14ac:dyDescent="0.2">
      <c r="A634">
        <f t="shared" si="41"/>
        <v>632</v>
      </c>
      <c r="D634" s="13">
        <f t="shared" si="42"/>
        <v>10.025286931845949</v>
      </c>
    </row>
    <row r="635" spans="1:4" x14ac:dyDescent="0.2">
      <c r="A635">
        <f t="shared" si="41"/>
        <v>633</v>
      </c>
      <c r="D635" s="13">
        <f t="shared" si="42"/>
        <v>10.033221464670534</v>
      </c>
    </row>
    <row r="636" spans="1:4" x14ac:dyDescent="0.2">
      <c r="A636">
        <f t="shared" si="41"/>
        <v>634</v>
      </c>
      <c r="D636" s="13">
        <f t="shared" si="42"/>
        <v>10.041149727624186</v>
      </c>
    </row>
    <row r="637" spans="1:4" x14ac:dyDescent="0.2">
      <c r="A637">
        <f t="shared" si="41"/>
        <v>635</v>
      </c>
      <c r="D637" s="13">
        <f t="shared" si="42"/>
        <v>10.049071735546791</v>
      </c>
    </row>
    <row r="638" spans="1:4" x14ac:dyDescent="0.2">
      <c r="A638">
        <f t="shared" si="41"/>
        <v>636</v>
      </c>
      <c r="D638" s="13">
        <f t="shared" si="42"/>
        <v>10.056987503219808</v>
      </c>
    </row>
    <row r="639" spans="1:4" x14ac:dyDescent="0.2">
      <c r="A639">
        <f t="shared" si="41"/>
        <v>637</v>
      </c>
      <c r="D639" s="13">
        <f t="shared" si="42"/>
        <v>10.06489704536655</v>
      </c>
    </row>
    <row r="640" spans="1:4" x14ac:dyDescent="0.2">
      <c r="A640">
        <f t="shared" si="41"/>
        <v>638</v>
      </c>
      <c r="D640" s="13">
        <f t="shared" si="42"/>
        <v>10.072800376652545</v>
      </c>
    </row>
    <row r="641" spans="1:4" x14ac:dyDescent="0.2">
      <c r="A641">
        <f t="shared" si="41"/>
        <v>639</v>
      </c>
      <c r="D641" s="13">
        <f t="shared" si="42"/>
        <v>10.080697511685806</v>
      </c>
    </row>
    <row r="642" spans="1:4" x14ac:dyDescent="0.2">
      <c r="A642">
        <f t="shared" si="41"/>
        <v>640</v>
      </c>
      <c r="D642" s="13">
        <f t="shared" si="42"/>
        <v>10.088588465017203</v>
      </c>
    </row>
    <row r="643" spans="1:4" x14ac:dyDescent="0.2">
      <c r="A643">
        <f t="shared" si="41"/>
        <v>641</v>
      </c>
      <c r="D643" s="13">
        <f t="shared" si="42"/>
        <v>10.096473251140713</v>
      </c>
    </row>
    <row r="644" spans="1:4" x14ac:dyDescent="0.2">
      <c r="A644">
        <f t="shared" si="41"/>
        <v>642</v>
      </c>
      <c r="D644" s="13">
        <f t="shared" si="42"/>
        <v>10.104351884493791</v>
      </c>
    </row>
    <row r="645" spans="1:4" x14ac:dyDescent="0.2">
      <c r="A645">
        <f t="shared" si="41"/>
        <v>643</v>
      </c>
      <c r="D645" s="13">
        <f t="shared" si="42"/>
        <v>10.112224379457626</v>
      </c>
    </row>
    <row r="646" spans="1:4" x14ac:dyDescent="0.2">
      <c r="A646">
        <f t="shared" si="41"/>
        <v>644</v>
      </c>
      <c r="D646" s="13">
        <f t="shared" si="42"/>
        <v>10.120090750357489</v>
      </c>
    </row>
    <row r="647" spans="1:4" x14ac:dyDescent="0.2">
      <c r="A647">
        <f t="shared" si="41"/>
        <v>645</v>
      </c>
      <c r="D647" s="13">
        <f t="shared" si="42"/>
        <v>10.127951011463002</v>
      </c>
    </row>
    <row r="648" spans="1:4" x14ac:dyDescent="0.2">
      <c r="A648">
        <f t="shared" si="41"/>
        <v>646</v>
      </c>
      <c r="D648" s="13">
        <f t="shared" si="42"/>
        <v>10.13580517698848</v>
      </c>
    </row>
    <row r="649" spans="1:4" x14ac:dyDescent="0.2">
      <c r="A649">
        <f t="shared" si="41"/>
        <v>647</v>
      </c>
      <c r="D649" s="13">
        <f t="shared" si="42"/>
        <v>10.143653261093178</v>
      </c>
    </row>
    <row r="650" spans="1:4" x14ac:dyDescent="0.2">
      <c r="A650">
        <f t="shared" si="41"/>
        <v>648</v>
      </c>
      <c r="D650" s="13">
        <f t="shared" si="42"/>
        <v>10.151495277881653</v>
      </c>
    </row>
    <row r="651" spans="1:4" x14ac:dyDescent="0.2">
      <c r="A651">
        <f t="shared" si="41"/>
        <v>649</v>
      </c>
      <c r="D651" s="13">
        <f t="shared" si="42"/>
        <v>10.159331241403986</v>
      </c>
    </row>
    <row r="652" spans="1:4" x14ac:dyDescent="0.2">
      <c r="A652">
        <f t="shared" si="41"/>
        <v>650</v>
      </c>
      <c r="D652" s="13">
        <f t="shared" si="42"/>
        <v>10.167161165656163</v>
      </c>
    </row>
    <row r="653" spans="1:4" x14ac:dyDescent="0.2">
      <c r="A653">
        <f t="shared" si="41"/>
        <v>651</v>
      </c>
      <c r="D653" s="13">
        <f t="shared" si="42"/>
        <v>10.174985064580264</v>
      </c>
    </row>
    <row r="654" spans="1:4" x14ac:dyDescent="0.2">
      <c r="A654">
        <f t="shared" si="41"/>
        <v>652</v>
      </c>
      <c r="D654" s="13">
        <f t="shared" si="42"/>
        <v>10.182802952064865</v>
      </c>
    </row>
    <row r="655" spans="1:4" x14ac:dyDescent="0.2">
      <c r="A655">
        <f t="shared" si="41"/>
        <v>653</v>
      </c>
      <c r="D655" s="13">
        <f t="shared" si="42"/>
        <v>10.190614841945211</v>
      </c>
    </row>
    <row r="656" spans="1:4" x14ac:dyDescent="0.2">
      <c r="A656">
        <f t="shared" si="41"/>
        <v>654</v>
      </c>
      <c r="D656" s="13">
        <f t="shared" si="42"/>
        <v>10.198420748003615</v>
      </c>
    </row>
    <row r="657" spans="1:4" x14ac:dyDescent="0.2">
      <c r="A657">
        <f t="shared" si="41"/>
        <v>655</v>
      </c>
      <c r="D657" s="13">
        <f t="shared" si="42"/>
        <v>10.206220683969629</v>
      </c>
    </row>
    <row r="658" spans="1:4" x14ac:dyDescent="0.2">
      <c r="A658">
        <f t="shared" si="41"/>
        <v>656</v>
      </c>
      <c r="D658" s="13">
        <f t="shared" si="42"/>
        <v>10.214014663520441</v>
      </c>
    </row>
    <row r="659" spans="1:4" x14ac:dyDescent="0.2">
      <c r="A659">
        <f t="shared" si="41"/>
        <v>657</v>
      </c>
      <c r="D659" s="13">
        <f t="shared" si="42"/>
        <v>10.221802700281033</v>
      </c>
    </row>
    <row r="660" spans="1:4" x14ac:dyDescent="0.2">
      <c r="A660">
        <f t="shared" si="41"/>
        <v>658</v>
      </c>
      <c r="D660" s="13">
        <f t="shared" si="42"/>
        <v>10.229584807824587</v>
      </c>
    </row>
    <row r="661" spans="1:4" x14ac:dyDescent="0.2">
      <c r="A661">
        <f t="shared" si="41"/>
        <v>659</v>
      </c>
      <c r="D661" s="13">
        <f t="shared" si="42"/>
        <v>10.237360999672633</v>
      </c>
    </row>
    <row r="662" spans="1:4" x14ac:dyDescent="0.2">
      <c r="A662">
        <f t="shared" si="41"/>
        <v>660</v>
      </c>
      <c r="D662" s="13">
        <f t="shared" si="42"/>
        <v>10.245131289295445</v>
      </c>
    </row>
    <row r="663" spans="1:4" x14ac:dyDescent="0.2">
      <c r="A663">
        <f t="shared" si="41"/>
        <v>661</v>
      </c>
      <c r="D663" s="13">
        <f t="shared" si="42"/>
        <v>10.252895690112197</v>
      </c>
    </row>
    <row r="664" spans="1:4" x14ac:dyDescent="0.2">
      <c r="A664">
        <f t="shared" si="41"/>
        <v>662</v>
      </c>
      <c r="D664" s="13">
        <f t="shared" si="42"/>
        <v>10.260654215491348</v>
      </c>
    </row>
    <row r="665" spans="1:4" x14ac:dyDescent="0.2">
      <c r="A665">
        <f t="shared" si="41"/>
        <v>663</v>
      </c>
      <c r="D665" s="13">
        <f t="shared" si="42"/>
        <v>10.268406878750794</v>
      </c>
    </row>
    <row r="666" spans="1:4" x14ac:dyDescent="0.2">
      <c r="A666">
        <f t="shared" si="41"/>
        <v>664</v>
      </c>
      <c r="D666" s="13">
        <f t="shared" si="42"/>
        <v>10.276153693158253</v>
      </c>
    </row>
    <row r="667" spans="1:4" x14ac:dyDescent="0.2">
      <c r="A667">
        <f t="shared" si="41"/>
        <v>665</v>
      </c>
      <c r="D667" s="13">
        <f t="shared" si="42"/>
        <v>10.283894671931414</v>
      </c>
    </row>
    <row r="668" spans="1:4" x14ac:dyDescent="0.2">
      <c r="A668">
        <f t="shared" si="41"/>
        <v>666</v>
      </c>
      <c r="D668" s="13">
        <f t="shared" si="42"/>
        <v>10.29162982823831</v>
      </c>
    </row>
    <row r="669" spans="1:4" x14ac:dyDescent="0.2">
      <c r="A669">
        <f t="shared" si="41"/>
        <v>667</v>
      </c>
      <c r="D669" s="13">
        <f t="shared" si="42"/>
        <v>10.299359175197475</v>
      </c>
    </row>
    <row r="670" spans="1:4" x14ac:dyDescent="0.2">
      <c r="A670">
        <f t="shared" si="41"/>
        <v>668</v>
      </c>
      <c r="D670" s="13">
        <f t="shared" si="42"/>
        <v>10.307082725878308</v>
      </c>
    </row>
    <row r="671" spans="1:4" x14ac:dyDescent="0.2">
      <c r="A671">
        <f t="shared" si="41"/>
        <v>669</v>
      </c>
      <c r="D671" s="13">
        <f t="shared" si="42"/>
        <v>10.31480049330122</v>
      </c>
    </row>
    <row r="672" spans="1:4" x14ac:dyDescent="0.2">
      <c r="A672">
        <f t="shared" si="41"/>
        <v>670</v>
      </c>
      <c r="D672" s="13">
        <f t="shared" si="42"/>
        <v>10.322512490438006</v>
      </c>
    </row>
    <row r="673" spans="1:4" x14ac:dyDescent="0.2">
      <c r="A673">
        <f t="shared" si="41"/>
        <v>671</v>
      </c>
      <c r="D673" s="13">
        <f t="shared" si="42"/>
        <v>10.330218730211984</v>
      </c>
    </row>
    <row r="674" spans="1:4" x14ac:dyDescent="0.2">
      <c r="A674">
        <f t="shared" si="41"/>
        <v>672</v>
      </c>
      <c r="D674" s="13">
        <f t="shared" si="42"/>
        <v>10.337919225498363</v>
      </c>
    </row>
    <row r="675" spans="1:4" x14ac:dyDescent="0.2">
      <c r="A675">
        <f t="shared" si="41"/>
        <v>673</v>
      </c>
      <c r="D675" s="13">
        <f t="shared" si="42"/>
        <v>10.34561398912437</v>
      </c>
    </row>
    <row r="676" spans="1:4" x14ac:dyDescent="0.2">
      <c r="A676">
        <f t="shared" si="41"/>
        <v>674</v>
      </c>
      <c r="D676" s="13">
        <f t="shared" si="42"/>
        <v>10.35330303386964</v>
      </c>
    </row>
    <row r="677" spans="1:4" x14ac:dyDescent="0.2">
      <c r="A677">
        <f t="shared" si="41"/>
        <v>675</v>
      </c>
      <c r="D677" s="13">
        <f t="shared" si="42"/>
        <v>10.360986372466307</v>
      </c>
    </row>
    <row r="678" spans="1:4" x14ac:dyDescent="0.2">
      <c r="A678">
        <f t="shared" si="41"/>
        <v>676</v>
      </c>
      <c r="D678" s="13">
        <f t="shared" si="42"/>
        <v>10.368664017599418</v>
      </c>
    </row>
    <row r="679" spans="1:4" x14ac:dyDescent="0.2">
      <c r="A679">
        <f t="shared" ref="A679:A742" si="43">A678+1</f>
        <v>677</v>
      </c>
      <c r="D679" s="13">
        <f t="shared" si="42"/>
        <v>10.376335981906998</v>
      </c>
    </row>
    <row r="680" spans="1:4" x14ac:dyDescent="0.2">
      <c r="A680">
        <f t="shared" si="43"/>
        <v>678</v>
      </c>
      <c r="D680" s="13">
        <f t="shared" si="42"/>
        <v>10.384002277980482</v>
      </c>
    </row>
    <row r="681" spans="1:4" x14ac:dyDescent="0.2">
      <c r="A681">
        <f t="shared" si="43"/>
        <v>679</v>
      </c>
      <c r="D681" s="13">
        <f t="shared" si="42"/>
        <v>10.391662918364762</v>
      </c>
    </row>
    <row r="682" spans="1:4" x14ac:dyDescent="0.2">
      <c r="A682">
        <f t="shared" si="43"/>
        <v>680</v>
      </c>
      <c r="D682" s="13">
        <f t="shared" si="42"/>
        <v>10.399317915558624</v>
      </c>
    </row>
    <row r="683" spans="1:4" x14ac:dyDescent="0.2">
      <c r="A683">
        <f t="shared" si="43"/>
        <v>681</v>
      </c>
      <c r="D683" s="13">
        <f t="shared" si="42"/>
        <v>10.406967282014785</v>
      </c>
    </row>
    <row r="684" spans="1:4" x14ac:dyDescent="0.2">
      <c r="A684">
        <f t="shared" si="43"/>
        <v>682</v>
      </c>
      <c r="D684" s="13">
        <f t="shared" si="42"/>
        <v>10.414611030140328</v>
      </c>
    </row>
    <row r="685" spans="1:4" x14ac:dyDescent="0.2">
      <c r="A685">
        <f t="shared" si="43"/>
        <v>683</v>
      </c>
      <c r="D685" s="13">
        <f t="shared" si="42"/>
        <v>10.422249172296745</v>
      </c>
    </row>
    <row r="686" spans="1:4" x14ac:dyDescent="0.2">
      <c r="A686">
        <f t="shared" si="43"/>
        <v>684</v>
      </c>
      <c r="D686" s="13">
        <f t="shared" si="42"/>
        <v>10.429881720800358</v>
      </c>
    </row>
    <row r="687" spans="1:4" x14ac:dyDescent="0.2">
      <c r="A687">
        <f t="shared" si="43"/>
        <v>685</v>
      </c>
      <c r="D687" s="13">
        <f t="shared" si="42"/>
        <v>10.437508687922362</v>
      </c>
    </row>
    <row r="688" spans="1:4" x14ac:dyDescent="0.2">
      <c r="A688">
        <f t="shared" si="43"/>
        <v>686</v>
      </c>
      <c r="D688" s="13">
        <f t="shared" si="42"/>
        <v>10.445130085889247</v>
      </c>
    </row>
    <row r="689" spans="1:4" x14ac:dyDescent="0.2">
      <c r="A689">
        <f t="shared" si="43"/>
        <v>687</v>
      </c>
      <c r="D689" s="13">
        <f t="shared" si="42"/>
        <v>10.452745926882834</v>
      </c>
    </row>
    <row r="690" spans="1:4" x14ac:dyDescent="0.2">
      <c r="A690">
        <f t="shared" si="43"/>
        <v>688</v>
      </c>
      <c r="D690" s="13">
        <f t="shared" si="42"/>
        <v>10.460356223040689</v>
      </c>
    </row>
    <row r="691" spans="1:4" x14ac:dyDescent="0.2">
      <c r="A691">
        <f t="shared" si="43"/>
        <v>689</v>
      </c>
      <c r="D691" s="13">
        <f t="shared" si="42"/>
        <v>10.467960986456172</v>
      </c>
    </row>
    <row r="692" spans="1:4" x14ac:dyDescent="0.2">
      <c r="A692">
        <f t="shared" si="43"/>
        <v>690</v>
      </c>
      <c r="D692" s="13">
        <f t="shared" si="42"/>
        <v>10.475560229178829</v>
      </c>
    </row>
    <row r="693" spans="1:4" x14ac:dyDescent="0.2">
      <c r="A693">
        <f t="shared" si="43"/>
        <v>691</v>
      </c>
      <c r="D693" s="13">
        <f t="shared" si="42"/>
        <v>10.483153963214454</v>
      </c>
    </row>
    <row r="694" spans="1:4" x14ac:dyDescent="0.2">
      <c r="A694">
        <f t="shared" si="43"/>
        <v>692</v>
      </c>
      <c r="D694" s="13">
        <f t="shared" si="42"/>
        <v>10.490742200525466</v>
      </c>
    </row>
    <row r="695" spans="1:4" x14ac:dyDescent="0.2">
      <c r="A695">
        <f t="shared" si="43"/>
        <v>693</v>
      </c>
      <c r="D695" s="13">
        <f t="shared" ref="D695:D718" si="44">D693*A694/A693</f>
        <v>10.498324953030972</v>
      </c>
    </row>
    <row r="696" spans="1:4" x14ac:dyDescent="0.2">
      <c r="A696">
        <f t="shared" si="43"/>
        <v>694</v>
      </c>
      <c r="D696" s="13">
        <f t="shared" si="44"/>
        <v>10.50590223260715</v>
      </c>
    </row>
    <row r="697" spans="1:4" x14ac:dyDescent="0.2">
      <c r="A697">
        <f t="shared" si="43"/>
        <v>695</v>
      </c>
      <c r="D697" s="13">
        <f t="shared" si="44"/>
        <v>10.513474051087293</v>
      </c>
    </row>
    <row r="698" spans="1:4" x14ac:dyDescent="0.2">
      <c r="A698">
        <f t="shared" si="43"/>
        <v>696</v>
      </c>
      <c r="D698" s="13">
        <f t="shared" si="44"/>
        <v>10.521040420262203</v>
      </c>
    </row>
    <row r="699" spans="1:4" x14ac:dyDescent="0.2">
      <c r="A699">
        <f t="shared" si="43"/>
        <v>697</v>
      </c>
      <c r="D699" s="13">
        <f t="shared" si="44"/>
        <v>10.528601351880225</v>
      </c>
    </row>
    <row r="700" spans="1:4" x14ac:dyDescent="0.2">
      <c r="A700">
        <f t="shared" si="43"/>
        <v>698</v>
      </c>
      <c r="D700" s="13">
        <f t="shared" si="44"/>
        <v>10.536156857647637</v>
      </c>
    </row>
    <row r="701" spans="1:4" x14ac:dyDescent="0.2">
      <c r="A701">
        <f t="shared" si="43"/>
        <v>699</v>
      </c>
      <c r="D701" s="13">
        <f t="shared" si="44"/>
        <v>10.543706949228689</v>
      </c>
    </row>
    <row r="702" spans="1:4" x14ac:dyDescent="0.2">
      <c r="A702">
        <f t="shared" si="43"/>
        <v>700</v>
      </c>
      <c r="D702" s="13">
        <f t="shared" si="44"/>
        <v>10.551251638245985</v>
      </c>
    </row>
    <row r="703" spans="1:4" x14ac:dyDescent="0.2">
      <c r="A703">
        <f t="shared" si="43"/>
        <v>701</v>
      </c>
      <c r="D703" s="13">
        <f t="shared" si="44"/>
        <v>10.558790936280518</v>
      </c>
    </row>
    <row r="704" spans="1:4" x14ac:dyDescent="0.2">
      <c r="A704">
        <f t="shared" si="43"/>
        <v>702</v>
      </c>
      <c r="D704" s="13">
        <f t="shared" si="44"/>
        <v>10.56632485487205</v>
      </c>
    </row>
    <row r="705" spans="1:4" x14ac:dyDescent="0.2">
      <c r="A705">
        <f t="shared" si="43"/>
        <v>703</v>
      </c>
      <c r="D705" s="13">
        <f t="shared" si="44"/>
        <v>10.57385340551915</v>
      </c>
    </row>
    <row r="706" spans="1:4" x14ac:dyDescent="0.2">
      <c r="A706">
        <f t="shared" si="43"/>
        <v>704</v>
      </c>
      <c r="D706" s="13">
        <f t="shared" si="44"/>
        <v>10.581376599679562</v>
      </c>
    </row>
    <row r="707" spans="1:4" x14ac:dyDescent="0.2">
      <c r="A707">
        <f t="shared" si="43"/>
        <v>705</v>
      </c>
      <c r="D707" s="13">
        <f t="shared" si="44"/>
        <v>10.588894448770244</v>
      </c>
    </row>
    <row r="708" spans="1:4" x14ac:dyDescent="0.2">
      <c r="A708">
        <f t="shared" si="43"/>
        <v>706</v>
      </c>
      <c r="D708" s="13">
        <f t="shared" si="44"/>
        <v>10.596406964167743</v>
      </c>
    </row>
    <row r="709" spans="1:4" x14ac:dyDescent="0.2">
      <c r="A709">
        <f t="shared" si="43"/>
        <v>707</v>
      </c>
      <c r="D709" s="13">
        <f t="shared" si="44"/>
        <v>10.603914157208216</v>
      </c>
    </row>
    <row r="710" spans="1:4" x14ac:dyDescent="0.2">
      <c r="A710">
        <f t="shared" si="43"/>
        <v>708</v>
      </c>
      <c r="D710" s="13">
        <f t="shared" si="44"/>
        <v>10.611416039187811</v>
      </c>
    </row>
    <row r="711" spans="1:4" x14ac:dyDescent="0.2">
      <c r="A711">
        <f t="shared" si="43"/>
        <v>709</v>
      </c>
      <c r="D711" s="13">
        <f t="shared" si="44"/>
        <v>10.618912621362682</v>
      </c>
    </row>
    <row r="712" spans="1:4" x14ac:dyDescent="0.2">
      <c r="A712">
        <f t="shared" si="43"/>
        <v>710</v>
      </c>
      <c r="D712" s="13">
        <f t="shared" si="44"/>
        <v>10.626403914949377</v>
      </c>
    </row>
    <row r="713" spans="1:4" x14ac:dyDescent="0.2">
      <c r="A713">
        <f t="shared" si="43"/>
        <v>711</v>
      </c>
      <c r="D713" s="13">
        <f t="shared" si="44"/>
        <v>10.63388993112483</v>
      </c>
    </row>
    <row r="714" spans="1:4" x14ac:dyDescent="0.2">
      <c r="A714">
        <f t="shared" si="43"/>
        <v>712</v>
      </c>
      <c r="D714" s="13">
        <f t="shared" si="44"/>
        <v>10.641370681026769</v>
      </c>
    </row>
    <row r="715" spans="1:4" x14ac:dyDescent="0.2">
      <c r="A715">
        <f t="shared" si="43"/>
        <v>713</v>
      </c>
      <c r="D715" s="13">
        <f t="shared" si="44"/>
        <v>10.648846175753699</v>
      </c>
    </row>
    <row r="716" spans="1:4" x14ac:dyDescent="0.2">
      <c r="A716">
        <f t="shared" si="43"/>
        <v>714</v>
      </c>
      <c r="D716" s="13">
        <f t="shared" si="44"/>
        <v>10.65631642636529</v>
      </c>
    </row>
    <row r="717" spans="1:4" x14ac:dyDescent="0.2">
      <c r="A717">
        <f t="shared" si="43"/>
        <v>715</v>
      </c>
      <c r="D717" s="13">
        <f t="shared" si="44"/>
        <v>10.663781443882385</v>
      </c>
    </row>
    <row r="718" spans="1:4" x14ac:dyDescent="0.2">
      <c r="A718">
        <f t="shared" si="43"/>
        <v>716</v>
      </c>
      <c r="D718" s="13">
        <f t="shared" si="44"/>
        <v>10.671241239287371</v>
      </c>
    </row>
    <row r="719" spans="1:4" x14ac:dyDescent="0.2">
      <c r="A719">
        <f t="shared" si="43"/>
        <v>717</v>
      </c>
      <c r="D719" s="13">
        <f t="shared" ref="D719:D782" si="45">D717*A718/A717</f>
        <v>10.67869582352418</v>
      </c>
    </row>
    <row r="720" spans="1:4" x14ac:dyDescent="0.2">
      <c r="A720">
        <f t="shared" si="43"/>
        <v>718</v>
      </c>
      <c r="D720" s="13">
        <f t="shared" si="45"/>
        <v>10.686145207498665</v>
      </c>
    </row>
    <row r="721" spans="1:4" x14ac:dyDescent="0.2">
      <c r="A721">
        <f t="shared" si="43"/>
        <v>719</v>
      </c>
      <c r="D721" s="13">
        <f t="shared" si="45"/>
        <v>10.693589402078606</v>
      </c>
    </row>
    <row r="722" spans="1:4" x14ac:dyDescent="0.2">
      <c r="A722">
        <f t="shared" si="43"/>
        <v>720</v>
      </c>
      <c r="D722" s="13">
        <f t="shared" si="45"/>
        <v>10.701028418094067</v>
      </c>
    </row>
    <row r="723" spans="1:4" x14ac:dyDescent="0.2">
      <c r="A723">
        <f t="shared" si="43"/>
        <v>721</v>
      </c>
      <c r="D723" s="13">
        <f t="shared" si="45"/>
        <v>10.708462266337408</v>
      </c>
    </row>
    <row r="724" spans="1:4" x14ac:dyDescent="0.2">
      <c r="A724">
        <f t="shared" si="43"/>
        <v>722</v>
      </c>
      <c r="D724" s="13">
        <f t="shared" si="45"/>
        <v>10.715890957563643</v>
      </c>
    </row>
    <row r="725" spans="1:4" x14ac:dyDescent="0.2">
      <c r="A725">
        <f t="shared" si="43"/>
        <v>723</v>
      </c>
      <c r="D725" s="13">
        <f t="shared" si="45"/>
        <v>10.723314502490442</v>
      </c>
    </row>
    <row r="726" spans="1:4" x14ac:dyDescent="0.2">
      <c r="A726">
        <f t="shared" si="43"/>
        <v>724</v>
      </c>
      <c r="D726" s="13">
        <f t="shared" si="45"/>
        <v>10.730732911798494</v>
      </c>
    </row>
    <row r="727" spans="1:4" x14ac:dyDescent="0.2">
      <c r="A727">
        <f t="shared" si="43"/>
        <v>725</v>
      </c>
      <c r="D727" s="13">
        <f t="shared" si="45"/>
        <v>10.738146196131508</v>
      </c>
    </row>
    <row r="728" spans="1:4" x14ac:dyDescent="0.2">
      <c r="A728">
        <f t="shared" si="43"/>
        <v>726</v>
      </c>
      <c r="D728" s="13">
        <f t="shared" si="45"/>
        <v>10.745554366096558</v>
      </c>
    </row>
    <row r="729" spans="1:4" x14ac:dyDescent="0.2">
      <c r="A729">
        <f t="shared" si="43"/>
        <v>727</v>
      </c>
      <c r="D729" s="13">
        <f t="shared" si="45"/>
        <v>10.752957432264102</v>
      </c>
    </row>
    <row r="730" spans="1:4" x14ac:dyDescent="0.2">
      <c r="A730">
        <f t="shared" si="43"/>
        <v>728</v>
      </c>
      <c r="D730" s="13">
        <f t="shared" si="45"/>
        <v>10.760355405168315</v>
      </c>
    </row>
    <row r="731" spans="1:4" x14ac:dyDescent="0.2">
      <c r="A731">
        <f t="shared" si="43"/>
        <v>729</v>
      </c>
      <c r="D731" s="13">
        <f t="shared" si="45"/>
        <v>10.767748295307106</v>
      </c>
    </row>
    <row r="732" spans="1:4" x14ac:dyDescent="0.2">
      <c r="A732">
        <f t="shared" si="43"/>
        <v>730</v>
      </c>
      <c r="D732" s="13">
        <f t="shared" si="45"/>
        <v>10.775136113142448</v>
      </c>
    </row>
    <row r="733" spans="1:4" x14ac:dyDescent="0.2">
      <c r="A733">
        <f t="shared" si="43"/>
        <v>731</v>
      </c>
      <c r="D733" s="13">
        <f t="shared" si="45"/>
        <v>10.782518869100395</v>
      </c>
    </row>
    <row r="734" spans="1:4" x14ac:dyDescent="0.2">
      <c r="A734">
        <f t="shared" si="43"/>
        <v>732</v>
      </c>
      <c r="D734" s="13">
        <f t="shared" si="45"/>
        <v>10.78989657357141</v>
      </c>
    </row>
    <row r="735" spans="1:4" x14ac:dyDescent="0.2">
      <c r="A735">
        <f t="shared" si="43"/>
        <v>733</v>
      </c>
      <c r="D735" s="13">
        <f t="shared" si="45"/>
        <v>10.797269236910381</v>
      </c>
    </row>
    <row r="736" spans="1:4" x14ac:dyDescent="0.2">
      <c r="A736">
        <f t="shared" si="43"/>
        <v>734</v>
      </c>
      <c r="D736" s="13">
        <f t="shared" si="45"/>
        <v>10.804636869436944</v>
      </c>
    </row>
    <row r="737" spans="1:4" x14ac:dyDescent="0.2">
      <c r="A737">
        <f t="shared" si="43"/>
        <v>735</v>
      </c>
      <c r="D737" s="13">
        <f t="shared" si="45"/>
        <v>10.811999481435498</v>
      </c>
    </row>
    <row r="738" spans="1:4" x14ac:dyDescent="0.2">
      <c r="A738">
        <f t="shared" si="43"/>
        <v>736</v>
      </c>
      <c r="D738" s="13">
        <f t="shared" si="45"/>
        <v>10.819357083155522</v>
      </c>
    </row>
    <row r="739" spans="1:4" x14ac:dyDescent="0.2">
      <c r="A739">
        <f t="shared" si="43"/>
        <v>737</v>
      </c>
      <c r="D739" s="13">
        <f t="shared" si="45"/>
        <v>10.8267096848116</v>
      </c>
    </row>
    <row r="740" spans="1:4" x14ac:dyDescent="0.2">
      <c r="A740">
        <f t="shared" si="43"/>
        <v>738</v>
      </c>
      <c r="D740" s="13">
        <f t="shared" si="45"/>
        <v>10.834057296583723</v>
      </c>
    </row>
    <row r="741" spans="1:4" x14ac:dyDescent="0.2">
      <c r="A741">
        <f t="shared" si="43"/>
        <v>739</v>
      </c>
      <c r="D741" s="13">
        <f t="shared" si="45"/>
        <v>10.841399928617314</v>
      </c>
    </row>
    <row r="742" spans="1:4" x14ac:dyDescent="0.2">
      <c r="A742">
        <f t="shared" si="43"/>
        <v>740</v>
      </c>
      <c r="D742" s="13">
        <f t="shared" si="45"/>
        <v>10.848737591023538</v>
      </c>
    </row>
    <row r="743" spans="1:4" x14ac:dyDescent="0.2">
      <c r="A743">
        <f t="shared" ref="A743:A806" si="46">A742+1</f>
        <v>741</v>
      </c>
      <c r="D743" s="13">
        <f t="shared" si="45"/>
        <v>10.856070293879313</v>
      </c>
    </row>
    <row r="744" spans="1:4" x14ac:dyDescent="0.2">
      <c r="A744">
        <f t="shared" si="46"/>
        <v>742</v>
      </c>
      <c r="D744" s="13">
        <f t="shared" si="45"/>
        <v>10.863398047227623</v>
      </c>
    </row>
    <row r="745" spans="1:4" x14ac:dyDescent="0.2">
      <c r="A745">
        <f t="shared" si="46"/>
        <v>743</v>
      </c>
      <c r="D745" s="13">
        <f t="shared" si="45"/>
        <v>10.87072086107753</v>
      </c>
    </row>
    <row r="746" spans="1:4" x14ac:dyDescent="0.2">
      <c r="A746">
        <f t="shared" si="46"/>
        <v>744</v>
      </c>
      <c r="D746" s="13">
        <f t="shared" si="45"/>
        <v>10.87803874540448</v>
      </c>
    </row>
    <row r="747" spans="1:4" x14ac:dyDescent="0.2">
      <c r="A747">
        <f t="shared" si="46"/>
        <v>745</v>
      </c>
      <c r="D747" s="13">
        <f t="shared" si="45"/>
        <v>10.885351710150312</v>
      </c>
    </row>
    <row r="748" spans="1:4" x14ac:dyDescent="0.2">
      <c r="A748">
        <f t="shared" si="46"/>
        <v>746</v>
      </c>
      <c r="D748" s="13">
        <f t="shared" si="45"/>
        <v>10.892659765223572</v>
      </c>
    </row>
    <row r="749" spans="1:4" x14ac:dyDescent="0.2">
      <c r="A749">
        <f t="shared" si="46"/>
        <v>747</v>
      </c>
      <c r="D749" s="13">
        <f t="shared" si="45"/>
        <v>10.899962920499508</v>
      </c>
    </row>
    <row r="750" spans="1:4" x14ac:dyDescent="0.2">
      <c r="A750">
        <f t="shared" si="46"/>
        <v>748</v>
      </c>
      <c r="D750" s="13">
        <f t="shared" si="45"/>
        <v>10.907261185820387</v>
      </c>
    </row>
    <row r="751" spans="1:4" x14ac:dyDescent="0.2">
      <c r="A751">
        <f t="shared" si="46"/>
        <v>749</v>
      </c>
      <c r="D751" s="13">
        <f t="shared" si="45"/>
        <v>10.914554570995492</v>
      </c>
    </row>
    <row r="752" spans="1:4" x14ac:dyDescent="0.2">
      <c r="A752">
        <f t="shared" si="46"/>
        <v>750</v>
      </c>
      <c r="D752" s="13">
        <f t="shared" si="45"/>
        <v>10.921843085801431</v>
      </c>
    </row>
    <row r="753" spans="1:4" x14ac:dyDescent="0.2">
      <c r="A753">
        <f t="shared" si="46"/>
        <v>751</v>
      </c>
      <c r="D753" s="13">
        <f t="shared" si="45"/>
        <v>10.929126739982134</v>
      </c>
    </row>
    <row r="754" spans="1:4" x14ac:dyDescent="0.2">
      <c r="A754">
        <f t="shared" si="46"/>
        <v>752</v>
      </c>
      <c r="D754" s="13">
        <f t="shared" si="45"/>
        <v>10.936405543249165</v>
      </c>
    </row>
    <row r="755" spans="1:4" x14ac:dyDescent="0.2">
      <c r="A755">
        <f t="shared" si="46"/>
        <v>753</v>
      </c>
      <c r="D755" s="13">
        <f t="shared" si="45"/>
        <v>10.943679505281711</v>
      </c>
    </row>
    <row r="756" spans="1:4" x14ac:dyDescent="0.2">
      <c r="A756">
        <f t="shared" si="46"/>
        <v>754</v>
      </c>
      <c r="D756" s="13">
        <f t="shared" si="45"/>
        <v>10.95094863572689</v>
      </c>
    </row>
    <row r="757" spans="1:4" x14ac:dyDescent="0.2">
      <c r="A757">
        <f t="shared" si="46"/>
        <v>755</v>
      </c>
      <c r="D757" s="13">
        <f t="shared" si="45"/>
        <v>10.958212944199747</v>
      </c>
    </row>
    <row r="758" spans="1:4" x14ac:dyDescent="0.2">
      <c r="A758">
        <f t="shared" si="46"/>
        <v>756</v>
      </c>
      <c r="D758" s="13">
        <f t="shared" si="45"/>
        <v>10.965472440283555</v>
      </c>
    </row>
    <row r="759" spans="1:4" x14ac:dyDescent="0.2">
      <c r="A759">
        <f t="shared" si="46"/>
        <v>757</v>
      </c>
      <c r="D759" s="13">
        <f t="shared" si="45"/>
        <v>10.972727133529814</v>
      </c>
    </row>
    <row r="760" spans="1:4" x14ac:dyDescent="0.2">
      <c r="A760">
        <f t="shared" si="46"/>
        <v>758</v>
      </c>
      <c r="D760" s="13">
        <f t="shared" si="45"/>
        <v>10.979977033458534</v>
      </c>
    </row>
    <row r="761" spans="1:4" x14ac:dyDescent="0.2">
      <c r="A761">
        <f t="shared" si="46"/>
        <v>759</v>
      </c>
      <c r="D761" s="13">
        <f t="shared" si="45"/>
        <v>10.987222149558255</v>
      </c>
    </row>
    <row r="762" spans="1:4" x14ac:dyDescent="0.2">
      <c r="A762">
        <f t="shared" si="46"/>
        <v>760</v>
      </c>
      <c r="D762" s="13">
        <f t="shared" si="45"/>
        <v>10.994462491286315</v>
      </c>
    </row>
    <row r="763" spans="1:4" x14ac:dyDescent="0.2">
      <c r="A763">
        <f t="shared" si="46"/>
        <v>761</v>
      </c>
      <c r="D763" s="13">
        <f t="shared" si="45"/>
        <v>11.001698068068873</v>
      </c>
    </row>
    <row r="764" spans="1:4" x14ac:dyDescent="0.2">
      <c r="A764">
        <f t="shared" si="46"/>
        <v>762</v>
      </c>
      <c r="D764" s="13">
        <f t="shared" si="45"/>
        <v>11.008928889301165</v>
      </c>
    </row>
    <row r="765" spans="1:4" x14ac:dyDescent="0.2">
      <c r="A765">
        <f t="shared" si="46"/>
        <v>763</v>
      </c>
      <c r="D765" s="13">
        <f t="shared" si="45"/>
        <v>11.016154964347544</v>
      </c>
    </row>
    <row r="766" spans="1:4" x14ac:dyDescent="0.2">
      <c r="A766">
        <f t="shared" si="46"/>
        <v>764</v>
      </c>
      <c r="D766" s="13">
        <f t="shared" si="45"/>
        <v>11.023376302541719</v>
      </c>
    </row>
    <row r="767" spans="1:4" x14ac:dyDescent="0.2">
      <c r="A767">
        <f t="shared" si="46"/>
        <v>765</v>
      </c>
      <c r="D767" s="13">
        <f t="shared" si="45"/>
        <v>11.030592913186794</v>
      </c>
    </row>
    <row r="768" spans="1:4" x14ac:dyDescent="0.2">
      <c r="A768">
        <f t="shared" si="46"/>
        <v>766</v>
      </c>
      <c r="D768" s="13">
        <f t="shared" si="45"/>
        <v>11.037804805555517</v>
      </c>
    </row>
    <row r="769" spans="1:4" x14ac:dyDescent="0.2">
      <c r="A769">
        <f t="shared" si="46"/>
        <v>767</v>
      </c>
      <c r="D769" s="13">
        <f t="shared" si="45"/>
        <v>11.045011988890307</v>
      </c>
    </row>
    <row r="770" spans="1:4" x14ac:dyDescent="0.2">
      <c r="A770">
        <f t="shared" si="46"/>
        <v>768</v>
      </c>
      <c r="D770" s="13">
        <f t="shared" si="45"/>
        <v>11.052214472403501</v>
      </c>
    </row>
    <row r="771" spans="1:4" x14ac:dyDescent="0.2">
      <c r="A771">
        <f t="shared" si="46"/>
        <v>769</v>
      </c>
      <c r="D771" s="13">
        <f t="shared" si="45"/>
        <v>11.059412265277386</v>
      </c>
    </row>
    <row r="772" spans="1:4" x14ac:dyDescent="0.2">
      <c r="A772">
        <f t="shared" si="46"/>
        <v>770</v>
      </c>
      <c r="D772" s="13">
        <f t="shared" si="45"/>
        <v>11.066605376664443</v>
      </c>
    </row>
    <row r="773" spans="1:4" x14ac:dyDescent="0.2">
      <c r="A773">
        <f t="shared" si="46"/>
        <v>771</v>
      </c>
      <c r="D773" s="13">
        <f t="shared" si="45"/>
        <v>11.073793815687369</v>
      </c>
    </row>
    <row r="774" spans="1:4" x14ac:dyDescent="0.2">
      <c r="A774">
        <f t="shared" si="46"/>
        <v>772</v>
      </c>
      <c r="D774" s="13">
        <f t="shared" si="45"/>
        <v>11.080977591439332</v>
      </c>
    </row>
    <row r="775" spans="1:4" x14ac:dyDescent="0.2">
      <c r="A775">
        <f t="shared" si="46"/>
        <v>773</v>
      </c>
      <c r="D775" s="13">
        <f t="shared" si="45"/>
        <v>11.088156712983979</v>
      </c>
    </row>
    <row r="776" spans="1:4" x14ac:dyDescent="0.2">
      <c r="A776">
        <f t="shared" si="46"/>
        <v>774</v>
      </c>
      <c r="D776" s="13">
        <f t="shared" si="45"/>
        <v>11.095331189355704</v>
      </c>
    </row>
    <row r="777" spans="1:4" x14ac:dyDescent="0.2">
      <c r="A777">
        <f t="shared" si="46"/>
        <v>775</v>
      </c>
      <c r="D777" s="13">
        <f t="shared" si="45"/>
        <v>11.102501029559637</v>
      </c>
    </row>
    <row r="778" spans="1:4" x14ac:dyDescent="0.2">
      <c r="A778">
        <f t="shared" si="46"/>
        <v>776</v>
      </c>
      <c r="D778" s="13">
        <f t="shared" si="45"/>
        <v>11.109666242571926</v>
      </c>
    </row>
    <row r="779" spans="1:4" x14ac:dyDescent="0.2">
      <c r="A779">
        <f t="shared" si="46"/>
        <v>777</v>
      </c>
      <c r="D779" s="13">
        <f t="shared" si="45"/>
        <v>11.116826837339714</v>
      </c>
    </row>
    <row r="780" spans="1:4" x14ac:dyDescent="0.2">
      <c r="A780">
        <f t="shared" si="46"/>
        <v>778</v>
      </c>
      <c r="D780" s="13">
        <f t="shared" si="45"/>
        <v>11.123982822781427</v>
      </c>
    </row>
    <row r="781" spans="1:4" x14ac:dyDescent="0.2">
      <c r="A781">
        <f t="shared" si="46"/>
        <v>779</v>
      </c>
      <c r="D781" s="13">
        <f t="shared" si="45"/>
        <v>11.13113420778674</v>
      </c>
    </row>
    <row r="782" spans="1:4" x14ac:dyDescent="0.2">
      <c r="A782">
        <f t="shared" si="46"/>
        <v>780</v>
      </c>
      <c r="D782" s="13">
        <f t="shared" si="45"/>
        <v>11.138281001216878</v>
      </c>
    </row>
    <row r="783" spans="1:4" x14ac:dyDescent="0.2">
      <c r="A783">
        <f t="shared" si="46"/>
        <v>781</v>
      </c>
      <c r="D783" s="13">
        <f t="shared" ref="D783:D846" si="47">D781*A782/A781</f>
        <v>11.145423211904568</v>
      </c>
    </row>
    <row r="784" spans="1:4" x14ac:dyDescent="0.2">
      <c r="A784">
        <f t="shared" si="46"/>
        <v>782</v>
      </c>
      <c r="D784" s="13">
        <f t="shared" si="47"/>
        <v>11.152560848654337</v>
      </c>
    </row>
    <row r="785" spans="1:4" x14ac:dyDescent="0.2">
      <c r="A785">
        <f t="shared" si="46"/>
        <v>783</v>
      </c>
      <c r="D785" s="13">
        <f t="shared" si="47"/>
        <v>11.159693920242475</v>
      </c>
    </row>
    <row r="786" spans="1:4" x14ac:dyDescent="0.2">
      <c r="A786">
        <f t="shared" si="46"/>
        <v>784</v>
      </c>
      <c r="D786" s="13">
        <f t="shared" si="47"/>
        <v>11.166822435417322</v>
      </c>
    </row>
    <row r="787" spans="1:4" x14ac:dyDescent="0.2">
      <c r="A787">
        <f t="shared" si="46"/>
        <v>785</v>
      </c>
      <c r="D787" s="13">
        <f t="shared" si="47"/>
        <v>11.173946402899235</v>
      </c>
    </row>
    <row r="788" spans="1:4" x14ac:dyDescent="0.2">
      <c r="A788">
        <f t="shared" si="46"/>
        <v>786</v>
      </c>
      <c r="D788" s="13">
        <f t="shared" si="47"/>
        <v>11.181065831380865</v>
      </c>
    </row>
    <row r="789" spans="1:4" x14ac:dyDescent="0.2">
      <c r="A789">
        <f t="shared" si="46"/>
        <v>787</v>
      </c>
      <c r="D789" s="13">
        <f t="shared" si="47"/>
        <v>11.188180729527131</v>
      </c>
    </row>
    <row r="790" spans="1:4" x14ac:dyDescent="0.2">
      <c r="A790">
        <f t="shared" si="46"/>
        <v>788</v>
      </c>
      <c r="D790" s="13">
        <f t="shared" si="47"/>
        <v>11.195291105975498</v>
      </c>
    </row>
    <row r="791" spans="1:4" x14ac:dyDescent="0.2">
      <c r="A791">
        <f t="shared" si="46"/>
        <v>789</v>
      </c>
      <c r="D791" s="13">
        <f t="shared" si="47"/>
        <v>11.202396969335934</v>
      </c>
    </row>
    <row r="792" spans="1:4" x14ac:dyDescent="0.2">
      <c r="A792">
        <f t="shared" si="46"/>
        <v>790</v>
      </c>
      <c r="D792" s="13">
        <f t="shared" si="47"/>
        <v>11.209498328191204</v>
      </c>
    </row>
    <row r="793" spans="1:4" x14ac:dyDescent="0.2">
      <c r="A793">
        <f t="shared" si="46"/>
        <v>791</v>
      </c>
      <c r="D793" s="13">
        <f t="shared" si="47"/>
        <v>11.216595191096818</v>
      </c>
    </row>
    <row r="794" spans="1:4" x14ac:dyDescent="0.2">
      <c r="A794">
        <f t="shared" si="46"/>
        <v>792</v>
      </c>
      <c r="D794" s="13">
        <f t="shared" si="47"/>
        <v>11.223687566581319</v>
      </c>
    </row>
    <row r="795" spans="1:4" x14ac:dyDescent="0.2">
      <c r="A795">
        <f t="shared" si="46"/>
        <v>793</v>
      </c>
      <c r="D795" s="13">
        <f t="shared" si="47"/>
        <v>11.230775463146244</v>
      </c>
    </row>
    <row r="796" spans="1:4" x14ac:dyDescent="0.2">
      <c r="A796">
        <f t="shared" si="46"/>
        <v>794</v>
      </c>
      <c r="D796" s="13">
        <f t="shared" si="47"/>
        <v>11.237858889266395</v>
      </c>
    </row>
    <row r="797" spans="1:4" x14ac:dyDescent="0.2">
      <c r="A797">
        <f t="shared" si="46"/>
        <v>795</v>
      </c>
      <c r="D797" s="13">
        <f t="shared" si="47"/>
        <v>11.244937853389809</v>
      </c>
    </row>
    <row r="798" spans="1:4" x14ac:dyDescent="0.2">
      <c r="A798">
        <f t="shared" si="46"/>
        <v>796</v>
      </c>
      <c r="D798" s="13">
        <f t="shared" si="47"/>
        <v>11.252012363938015</v>
      </c>
    </row>
    <row r="799" spans="1:4" x14ac:dyDescent="0.2">
      <c r="A799">
        <f t="shared" si="46"/>
        <v>797</v>
      </c>
      <c r="D799" s="13">
        <f t="shared" si="47"/>
        <v>11.259082429306023</v>
      </c>
    </row>
    <row r="800" spans="1:4" x14ac:dyDescent="0.2">
      <c r="A800">
        <f t="shared" si="46"/>
        <v>798</v>
      </c>
      <c r="D800" s="13">
        <f t="shared" si="47"/>
        <v>11.26614805786256</v>
      </c>
    </row>
    <row r="801" spans="1:4" x14ac:dyDescent="0.2">
      <c r="A801">
        <f t="shared" si="46"/>
        <v>799</v>
      </c>
      <c r="D801" s="13">
        <f t="shared" si="47"/>
        <v>11.273209257950072</v>
      </c>
    </row>
    <row r="802" spans="1:4" x14ac:dyDescent="0.2">
      <c r="A802">
        <f t="shared" si="46"/>
        <v>800</v>
      </c>
      <c r="D802" s="13">
        <f t="shared" si="47"/>
        <v>11.280266037884944</v>
      </c>
    </row>
    <row r="803" spans="1:4" x14ac:dyDescent="0.2">
      <c r="A803">
        <f t="shared" si="46"/>
        <v>801</v>
      </c>
      <c r="D803" s="13">
        <f t="shared" si="47"/>
        <v>11.287318405957517</v>
      </c>
    </row>
    <row r="804" spans="1:4" x14ac:dyDescent="0.2">
      <c r="A804">
        <f t="shared" si="46"/>
        <v>802</v>
      </c>
      <c r="D804" s="13">
        <f t="shared" si="47"/>
        <v>11.294366370432302</v>
      </c>
    </row>
    <row r="805" spans="1:4" x14ac:dyDescent="0.2">
      <c r="A805">
        <f t="shared" si="46"/>
        <v>803</v>
      </c>
      <c r="D805" s="13">
        <f t="shared" si="47"/>
        <v>11.301409939547977</v>
      </c>
    </row>
    <row r="806" spans="1:4" x14ac:dyDescent="0.2">
      <c r="A806">
        <f t="shared" si="46"/>
        <v>804</v>
      </c>
      <c r="D806" s="13">
        <f t="shared" si="47"/>
        <v>11.308449121517629</v>
      </c>
    </row>
    <row r="807" spans="1:4" x14ac:dyDescent="0.2">
      <c r="A807">
        <f t="shared" ref="A807:A870" si="48">A806+1</f>
        <v>805</v>
      </c>
      <c r="D807" s="13">
        <f t="shared" si="47"/>
        <v>11.315483924528733</v>
      </c>
    </row>
    <row r="808" spans="1:4" x14ac:dyDescent="0.2">
      <c r="A808">
        <f t="shared" si="48"/>
        <v>806</v>
      </c>
      <c r="D808" s="13">
        <f t="shared" si="47"/>
        <v>11.322514356743397</v>
      </c>
    </row>
    <row r="809" spans="1:4" x14ac:dyDescent="0.2">
      <c r="A809">
        <f t="shared" si="48"/>
        <v>807</v>
      </c>
      <c r="D809" s="13">
        <f t="shared" si="47"/>
        <v>11.329540426298333</v>
      </c>
    </row>
    <row r="810" spans="1:4" x14ac:dyDescent="0.2">
      <c r="A810">
        <f t="shared" si="48"/>
        <v>808</v>
      </c>
      <c r="D810" s="13">
        <f t="shared" si="47"/>
        <v>11.336562141305114</v>
      </c>
    </row>
    <row r="811" spans="1:4" x14ac:dyDescent="0.2">
      <c r="A811">
        <f t="shared" si="48"/>
        <v>809</v>
      </c>
      <c r="D811" s="13">
        <f t="shared" si="47"/>
        <v>11.343579509850128</v>
      </c>
    </row>
    <row r="812" spans="1:4" x14ac:dyDescent="0.2">
      <c r="A812">
        <f t="shared" si="48"/>
        <v>810</v>
      </c>
      <c r="D812" s="13">
        <f t="shared" si="47"/>
        <v>11.35059253999485</v>
      </c>
    </row>
    <row r="813" spans="1:4" x14ac:dyDescent="0.2">
      <c r="A813">
        <f t="shared" si="48"/>
        <v>811</v>
      </c>
      <c r="D813" s="13">
        <f t="shared" si="47"/>
        <v>11.357601239775777</v>
      </c>
    </row>
    <row r="814" spans="1:4" x14ac:dyDescent="0.2">
      <c r="A814">
        <f t="shared" si="48"/>
        <v>812</v>
      </c>
      <c r="D814" s="13">
        <f t="shared" si="47"/>
        <v>11.36460561720472</v>
      </c>
    </row>
    <row r="815" spans="1:4" x14ac:dyDescent="0.2">
      <c r="A815">
        <f t="shared" si="48"/>
        <v>813</v>
      </c>
      <c r="D815" s="13">
        <f t="shared" si="47"/>
        <v>11.37160568026872</v>
      </c>
    </row>
    <row r="816" spans="1:4" x14ac:dyDescent="0.2">
      <c r="A816">
        <f t="shared" si="48"/>
        <v>814</v>
      </c>
      <c r="D816" s="13">
        <f t="shared" si="47"/>
        <v>11.378601436930342</v>
      </c>
    </row>
    <row r="817" spans="1:4" x14ac:dyDescent="0.2">
      <c r="A817">
        <f t="shared" si="48"/>
        <v>815</v>
      </c>
      <c r="D817" s="13">
        <f t="shared" si="47"/>
        <v>11.3855928951276</v>
      </c>
    </row>
    <row r="818" spans="1:4" x14ac:dyDescent="0.2">
      <c r="A818">
        <f t="shared" si="48"/>
        <v>816</v>
      </c>
      <c r="D818" s="13">
        <f t="shared" si="47"/>
        <v>11.392580062774236</v>
      </c>
    </row>
    <row r="819" spans="1:4" x14ac:dyDescent="0.2">
      <c r="A819">
        <f t="shared" si="48"/>
        <v>817</v>
      </c>
      <c r="D819" s="13">
        <f t="shared" si="47"/>
        <v>11.399562947759659</v>
      </c>
    </row>
    <row r="820" spans="1:4" x14ac:dyDescent="0.2">
      <c r="A820">
        <f t="shared" si="48"/>
        <v>818</v>
      </c>
      <c r="D820" s="13">
        <f t="shared" si="47"/>
        <v>11.406541557949204</v>
      </c>
    </row>
    <row r="821" spans="1:4" x14ac:dyDescent="0.2">
      <c r="A821">
        <f t="shared" si="48"/>
        <v>819</v>
      </c>
      <c r="D821" s="13">
        <f t="shared" si="47"/>
        <v>11.413515901184088</v>
      </c>
    </row>
    <row r="822" spans="1:4" x14ac:dyDescent="0.2">
      <c r="A822">
        <f t="shared" si="48"/>
        <v>820</v>
      </c>
      <c r="D822" s="13">
        <f t="shared" si="47"/>
        <v>11.420485985281662</v>
      </c>
    </row>
    <row r="823" spans="1:4" x14ac:dyDescent="0.2">
      <c r="A823">
        <f t="shared" si="48"/>
        <v>821</v>
      </c>
      <c r="D823" s="13">
        <f t="shared" si="47"/>
        <v>11.427451818035349</v>
      </c>
    </row>
    <row r="824" spans="1:4" x14ac:dyDescent="0.2">
      <c r="A824">
        <f t="shared" si="48"/>
        <v>822</v>
      </c>
      <c r="D824" s="13">
        <f t="shared" si="47"/>
        <v>11.434413407214931</v>
      </c>
    </row>
    <row r="825" spans="1:4" x14ac:dyDescent="0.2">
      <c r="A825">
        <f t="shared" si="48"/>
        <v>823</v>
      </c>
      <c r="D825" s="13">
        <f t="shared" si="47"/>
        <v>11.441370760566452</v>
      </c>
    </row>
    <row r="826" spans="1:4" x14ac:dyDescent="0.2">
      <c r="A826">
        <f t="shared" si="48"/>
        <v>824</v>
      </c>
      <c r="D826" s="13">
        <f t="shared" si="47"/>
        <v>11.448323885812517</v>
      </c>
    </row>
    <row r="827" spans="1:4" x14ac:dyDescent="0.2">
      <c r="A827">
        <f t="shared" si="48"/>
        <v>825</v>
      </c>
      <c r="D827" s="13">
        <f t="shared" si="47"/>
        <v>11.455272790652195</v>
      </c>
    </row>
    <row r="828" spans="1:4" x14ac:dyDescent="0.2">
      <c r="A828">
        <f t="shared" si="48"/>
        <v>826</v>
      </c>
      <c r="D828" s="13">
        <f t="shared" si="47"/>
        <v>11.462217482761318</v>
      </c>
    </row>
    <row r="829" spans="1:4" x14ac:dyDescent="0.2">
      <c r="A829">
        <f t="shared" si="48"/>
        <v>827</v>
      </c>
      <c r="D829" s="13">
        <f t="shared" si="47"/>
        <v>11.469157969792379</v>
      </c>
    </row>
    <row r="830" spans="1:4" x14ac:dyDescent="0.2">
      <c r="A830">
        <f t="shared" si="48"/>
        <v>828</v>
      </c>
      <c r="D830" s="13">
        <f t="shared" si="47"/>
        <v>11.476094259374831</v>
      </c>
    </row>
    <row r="831" spans="1:4" x14ac:dyDescent="0.2">
      <c r="A831">
        <f t="shared" si="48"/>
        <v>829</v>
      </c>
      <c r="D831" s="13">
        <f t="shared" si="47"/>
        <v>11.483026359114982</v>
      </c>
    </row>
    <row r="832" spans="1:4" x14ac:dyDescent="0.2">
      <c r="A832">
        <f t="shared" si="48"/>
        <v>830</v>
      </c>
      <c r="D832" s="13">
        <f t="shared" si="47"/>
        <v>11.489954276596297</v>
      </c>
    </row>
    <row r="833" spans="1:4" x14ac:dyDescent="0.2">
      <c r="A833">
        <f t="shared" si="48"/>
        <v>831</v>
      </c>
      <c r="D833" s="13">
        <f t="shared" si="47"/>
        <v>11.496878019379295</v>
      </c>
    </row>
    <row r="834" spans="1:4" x14ac:dyDescent="0.2">
      <c r="A834">
        <f t="shared" si="48"/>
        <v>832</v>
      </c>
      <c r="D834" s="13">
        <f t="shared" si="47"/>
        <v>11.503797595001835</v>
      </c>
    </row>
    <row r="835" spans="1:4" x14ac:dyDescent="0.2">
      <c r="A835">
        <f t="shared" si="48"/>
        <v>833</v>
      </c>
      <c r="D835" s="13">
        <f t="shared" si="47"/>
        <v>11.51071301097903</v>
      </c>
    </row>
    <row r="836" spans="1:4" x14ac:dyDescent="0.2">
      <c r="A836">
        <f t="shared" si="48"/>
        <v>834</v>
      </c>
      <c r="D836" s="13">
        <f t="shared" si="47"/>
        <v>11.51762427480352</v>
      </c>
    </row>
    <row r="837" spans="1:4" x14ac:dyDescent="0.2">
      <c r="A837">
        <f t="shared" si="48"/>
        <v>835</v>
      </c>
      <c r="D837" s="13">
        <f t="shared" si="47"/>
        <v>11.524531393945391</v>
      </c>
    </row>
    <row r="838" spans="1:4" x14ac:dyDescent="0.2">
      <c r="A838">
        <f t="shared" si="48"/>
        <v>836</v>
      </c>
      <c r="D838" s="13">
        <f t="shared" si="47"/>
        <v>11.531434375852445</v>
      </c>
    </row>
    <row r="839" spans="1:4" x14ac:dyDescent="0.2">
      <c r="A839">
        <f t="shared" si="48"/>
        <v>837</v>
      </c>
      <c r="D839" s="13">
        <f t="shared" si="47"/>
        <v>11.538333227950117</v>
      </c>
    </row>
    <row r="840" spans="1:4" x14ac:dyDescent="0.2">
      <c r="A840">
        <f t="shared" si="48"/>
        <v>838</v>
      </c>
      <c r="D840" s="13">
        <f t="shared" si="47"/>
        <v>11.545227957641742</v>
      </c>
    </row>
    <row r="841" spans="1:4" x14ac:dyDescent="0.2">
      <c r="A841">
        <f t="shared" si="48"/>
        <v>839</v>
      </c>
      <c r="D841" s="13">
        <f t="shared" si="47"/>
        <v>11.55211857230848</v>
      </c>
    </row>
    <row r="842" spans="1:4" x14ac:dyDescent="0.2">
      <c r="A842">
        <f t="shared" si="48"/>
        <v>840</v>
      </c>
      <c r="D842" s="13">
        <f t="shared" si="47"/>
        <v>11.559005079309573</v>
      </c>
    </row>
    <row r="843" spans="1:4" x14ac:dyDescent="0.2">
      <c r="A843">
        <f t="shared" si="48"/>
        <v>841</v>
      </c>
      <c r="D843" s="13">
        <f t="shared" si="47"/>
        <v>11.565887485982268</v>
      </c>
    </row>
    <row r="844" spans="1:4" x14ac:dyDescent="0.2">
      <c r="A844">
        <f t="shared" si="48"/>
        <v>842</v>
      </c>
      <c r="D844" s="13">
        <f t="shared" si="47"/>
        <v>11.572765799642085</v>
      </c>
    </row>
    <row r="845" spans="1:4" x14ac:dyDescent="0.2">
      <c r="A845">
        <f t="shared" si="48"/>
        <v>843</v>
      </c>
      <c r="D845" s="13">
        <f t="shared" si="47"/>
        <v>11.579640027582723</v>
      </c>
    </row>
    <row r="846" spans="1:4" x14ac:dyDescent="0.2">
      <c r="A846">
        <f t="shared" si="48"/>
        <v>844</v>
      </c>
      <c r="D846" s="13">
        <f t="shared" si="47"/>
        <v>11.586510177076338</v>
      </c>
    </row>
    <row r="847" spans="1:4" x14ac:dyDescent="0.2">
      <c r="A847">
        <f t="shared" si="48"/>
        <v>845</v>
      </c>
      <c r="D847" s="13">
        <f t="shared" ref="D847:D910" si="49">D845*A846/A845</f>
        <v>11.593376255373451</v>
      </c>
    </row>
    <row r="848" spans="1:4" x14ac:dyDescent="0.2">
      <c r="A848">
        <f t="shared" si="48"/>
        <v>846</v>
      </c>
      <c r="D848" s="13">
        <f t="shared" si="49"/>
        <v>11.600238269703206</v>
      </c>
    </row>
    <row r="849" spans="1:4" x14ac:dyDescent="0.2">
      <c r="A849">
        <f t="shared" si="48"/>
        <v>847</v>
      </c>
      <c r="D849" s="13">
        <f t="shared" si="49"/>
        <v>11.607096227273301</v>
      </c>
    </row>
    <row r="850" spans="1:4" x14ac:dyDescent="0.2">
      <c r="A850">
        <f t="shared" si="48"/>
        <v>848</v>
      </c>
      <c r="D850" s="13">
        <f t="shared" si="49"/>
        <v>11.613950135270231</v>
      </c>
    </row>
    <row r="851" spans="1:4" x14ac:dyDescent="0.2">
      <c r="A851">
        <f t="shared" si="48"/>
        <v>849</v>
      </c>
      <c r="D851" s="13">
        <f t="shared" si="49"/>
        <v>11.620800000859221</v>
      </c>
    </row>
    <row r="852" spans="1:4" x14ac:dyDescent="0.2">
      <c r="A852">
        <f t="shared" si="48"/>
        <v>850</v>
      </c>
      <c r="D852" s="13">
        <f t="shared" si="49"/>
        <v>11.627645831184466</v>
      </c>
    </row>
    <row r="853" spans="1:4" x14ac:dyDescent="0.2">
      <c r="A853">
        <f t="shared" si="48"/>
        <v>851</v>
      </c>
      <c r="D853" s="13">
        <f t="shared" si="49"/>
        <v>11.634487633369066</v>
      </c>
    </row>
    <row r="854" spans="1:4" x14ac:dyDescent="0.2">
      <c r="A854">
        <f t="shared" si="48"/>
        <v>852</v>
      </c>
      <c r="D854" s="13">
        <f t="shared" si="49"/>
        <v>11.641325414515272</v>
      </c>
    </row>
    <row r="855" spans="1:4" x14ac:dyDescent="0.2">
      <c r="A855">
        <f t="shared" si="48"/>
        <v>853</v>
      </c>
      <c r="D855" s="13">
        <f t="shared" si="49"/>
        <v>11.648159181704401</v>
      </c>
    </row>
    <row r="856" spans="1:4" x14ac:dyDescent="0.2">
      <c r="A856">
        <f t="shared" si="48"/>
        <v>854</v>
      </c>
      <c r="D856" s="13">
        <f t="shared" si="49"/>
        <v>11.654988941997098</v>
      </c>
    </row>
    <row r="857" spans="1:4" x14ac:dyDescent="0.2">
      <c r="A857">
        <f t="shared" si="48"/>
        <v>855</v>
      </c>
      <c r="D857" s="13">
        <f t="shared" si="49"/>
        <v>11.661814702433245</v>
      </c>
    </row>
    <row r="858" spans="1:4" x14ac:dyDescent="0.2">
      <c r="A858">
        <f t="shared" si="48"/>
        <v>856</v>
      </c>
      <c r="D858" s="13">
        <f t="shared" si="49"/>
        <v>11.668636470032224</v>
      </c>
    </row>
    <row r="859" spans="1:4" x14ac:dyDescent="0.2">
      <c r="A859">
        <f t="shared" si="48"/>
        <v>857</v>
      </c>
      <c r="D859" s="13">
        <f t="shared" si="49"/>
        <v>11.675454251792816</v>
      </c>
    </row>
    <row r="860" spans="1:4" x14ac:dyDescent="0.2">
      <c r="A860">
        <f t="shared" si="48"/>
        <v>858</v>
      </c>
      <c r="D860" s="13">
        <f t="shared" si="49"/>
        <v>11.682268054693475</v>
      </c>
    </row>
    <row r="861" spans="1:4" x14ac:dyDescent="0.2">
      <c r="A861">
        <f t="shared" si="48"/>
        <v>859</v>
      </c>
      <c r="D861" s="13">
        <f t="shared" si="49"/>
        <v>11.689077885692225</v>
      </c>
    </row>
    <row r="862" spans="1:4" x14ac:dyDescent="0.2">
      <c r="A862">
        <f t="shared" si="48"/>
        <v>860</v>
      </c>
      <c r="D862" s="13">
        <f t="shared" si="49"/>
        <v>11.695883751726917</v>
      </c>
    </row>
    <row r="863" spans="1:4" x14ac:dyDescent="0.2">
      <c r="A863">
        <f t="shared" si="48"/>
        <v>861</v>
      </c>
      <c r="D863" s="13">
        <f t="shared" si="49"/>
        <v>11.702685659715149</v>
      </c>
    </row>
    <row r="864" spans="1:4" x14ac:dyDescent="0.2">
      <c r="A864">
        <f t="shared" si="48"/>
        <v>862</v>
      </c>
      <c r="D864" s="13">
        <f t="shared" si="49"/>
        <v>11.709483616554506</v>
      </c>
    </row>
    <row r="865" spans="1:4" x14ac:dyDescent="0.2">
      <c r="A865">
        <f t="shared" si="48"/>
        <v>863</v>
      </c>
      <c r="D865" s="13">
        <f t="shared" si="49"/>
        <v>11.716277629122484</v>
      </c>
    </row>
    <row r="866" spans="1:4" x14ac:dyDescent="0.2">
      <c r="A866">
        <f t="shared" si="48"/>
        <v>864</v>
      </c>
      <c r="D866" s="13">
        <f t="shared" si="49"/>
        <v>11.723067704276726</v>
      </c>
    </row>
    <row r="867" spans="1:4" x14ac:dyDescent="0.2">
      <c r="A867">
        <f t="shared" si="48"/>
        <v>865</v>
      </c>
      <c r="D867" s="13">
        <f t="shared" si="49"/>
        <v>11.729853848854955</v>
      </c>
    </row>
    <row r="868" spans="1:4" x14ac:dyDescent="0.2">
      <c r="A868">
        <f t="shared" si="48"/>
        <v>866</v>
      </c>
      <c r="D868" s="13">
        <f t="shared" si="49"/>
        <v>11.736636069675194</v>
      </c>
    </row>
    <row r="869" spans="1:4" x14ac:dyDescent="0.2">
      <c r="A869">
        <f t="shared" si="48"/>
        <v>867</v>
      </c>
      <c r="D869" s="13">
        <f t="shared" si="49"/>
        <v>11.743414373535712</v>
      </c>
    </row>
    <row r="870" spans="1:4" x14ac:dyDescent="0.2">
      <c r="A870">
        <f t="shared" si="48"/>
        <v>868</v>
      </c>
      <c r="D870" s="13">
        <f t="shared" si="49"/>
        <v>11.750188767215235</v>
      </c>
    </row>
    <row r="871" spans="1:4" x14ac:dyDescent="0.2">
      <c r="A871">
        <f t="shared" ref="A871:A934" si="50">A870+1</f>
        <v>869</v>
      </c>
      <c r="D871" s="13">
        <f t="shared" si="49"/>
        <v>11.756959257472895</v>
      </c>
    </row>
    <row r="872" spans="1:4" x14ac:dyDescent="0.2">
      <c r="A872">
        <f t="shared" si="50"/>
        <v>870</v>
      </c>
      <c r="D872" s="13">
        <f t="shared" si="49"/>
        <v>11.763725851048433</v>
      </c>
    </row>
    <row r="873" spans="1:4" x14ac:dyDescent="0.2">
      <c r="A873">
        <f t="shared" si="50"/>
        <v>871</v>
      </c>
      <c r="D873" s="13">
        <f t="shared" si="49"/>
        <v>11.770488554662162</v>
      </c>
    </row>
    <row r="874" spans="1:4" x14ac:dyDescent="0.2">
      <c r="A874">
        <f t="shared" si="50"/>
        <v>872</v>
      </c>
      <c r="D874" s="13">
        <f t="shared" si="49"/>
        <v>11.777247375015154</v>
      </c>
    </row>
    <row r="875" spans="1:4" x14ac:dyDescent="0.2">
      <c r="A875">
        <f t="shared" si="50"/>
        <v>873</v>
      </c>
      <c r="D875" s="13">
        <f t="shared" si="49"/>
        <v>11.784002318789215</v>
      </c>
    </row>
    <row r="876" spans="1:4" x14ac:dyDescent="0.2">
      <c r="A876">
        <f t="shared" si="50"/>
        <v>874</v>
      </c>
      <c r="D876" s="13">
        <f t="shared" si="49"/>
        <v>11.790753392647051</v>
      </c>
    </row>
    <row r="877" spans="1:4" x14ac:dyDescent="0.2">
      <c r="A877">
        <f t="shared" si="50"/>
        <v>875</v>
      </c>
      <c r="D877" s="13">
        <f t="shared" si="49"/>
        <v>11.797500603232271</v>
      </c>
    </row>
    <row r="878" spans="1:4" x14ac:dyDescent="0.2">
      <c r="A878">
        <f t="shared" si="50"/>
        <v>876</v>
      </c>
      <c r="D878" s="13">
        <f t="shared" si="49"/>
        <v>11.804243957169531</v>
      </c>
    </row>
    <row r="879" spans="1:4" x14ac:dyDescent="0.2">
      <c r="A879">
        <f t="shared" si="50"/>
        <v>877</v>
      </c>
      <c r="D879" s="13">
        <f t="shared" si="49"/>
        <v>11.810983461064536</v>
      </c>
    </row>
    <row r="880" spans="1:4" x14ac:dyDescent="0.2">
      <c r="A880">
        <f t="shared" si="50"/>
        <v>878</v>
      </c>
      <c r="D880" s="13">
        <f t="shared" si="49"/>
        <v>11.817719121504201</v>
      </c>
    </row>
    <row r="881" spans="1:4" x14ac:dyDescent="0.2">
      <c r="A881">
        <f t="shared" si="50"/>
        <v>879</v>
      </c>
      <c r="D881" s="13">
        <f t="shared" si="49"/>
        <v>11.824450945056629</v>
      </c>
    </row>
    <row r="882" spans="1:4" x14ac:dyDescent="0.2">
      <c r="A882">
        <f t="shared" si="50"/>
        <v>880</v>
      </c>
      <c r="D882" s="13">
        <f t="shared" si="49"/>
        <v>11.83117893827129</v>
      </c>
    </row>
    <row r="883" spans="1:4" x14ac:dyDescent="0.2">
      <c r="A883">
        <f t="shared" si="50"/>
        <v>881</v>
      </c>
      <c r="D883" s="13">
        <f t="shared" si="49"/>
        <v>11.83790310767899</v>
      </c>
    </row>
    <row r="884" spans="1:4" x14ac:dyDescent="0.2">
      <c r="A884">
        <f t="shared" si="50"/>
        <v>882</v>
      </c>
      <c r="D884" s="13">
        <f t="shared" si="49"/>
        <v>11.844623459792052</v>
      </c>
    </row>
    <row r="885" spans="1:4" x14ac:dyDescent="0.2">
      <c r="A885">
        <f t="shared" si="50"/>
        <v>883</v>
      </c>
      <c r="D885" s="13">
        <f t="shared" si="49"/>
        <v>11.85134000110428</v>
      </c>
    </row>
    <row r="886" spans="1:4" x14ac:dyDescent="0.2">
      <c r="A886">
        <f t="shared" si="50"/>
        <v>884</v>
      </c>
      <c r="D886" s="13">
        <f t="shared" si="49"/>
        <v>11.858052738091136</v>
      </c>
    </row>
    <row r="887" spans="1:4" x14ac:dyDescent="0.2">
      <c r="A887">
        <f t="shared" si="50"/>
        <v>885</v>
      </c>
      <c r="D887" s="13">
        <f t="shared" si="49"/>
        <v>11.864761677209721</v>
      </c>
    </row>
    <row r="888" spans="1:4" x14ac:dyDescent="0.2">
      <c r="A888">
        <f t="shared" si="50"/>
        <v>886</v>
      </c>
      <c r="D888" s="13">
        <f t="shared" si="49"/>
        <v>11.871466824898929</v>
      </c>
    </row>
    <row r="889" spans="1:4" x14ac:dyDescent="0.2">
      <c r="A889">
        <f t="shared" si="50"/>
        <v>887</v>
      </c>
      <c r="D889" s="13">
        <f t="shared" si="49"/>
        <v>11.878168187579449</v>
      </c>
    </row>
    <row r="890" spans="1:4" x14ac:dyDescent="0.2">
      <c r="A890">
        <f t="shared" si="50"/>
        <v>888</v>
      </c>
      <c r="D890" s="13">
        <f t="shared" si="49"/>
        <v>11.884865771653894</v>
      </c>
    </row>
    <row r="891" spans="1:4" x14ac:dyDescent="0.2">
      <c r="A891">
        <f t="shared" si="50"/>
        <v>889</v>
      </c>
      <c r="D891" s="13">
        <f t="shared" si="49"/>
        <v>11.891559583506822</v>
      </c>
    </row>
    <row r="892" spans="1:4" x14ac:dyDescent="0.2">
      <c r="A892">
        <f t="shared" si="50"/>
        <v>890</v>
      </c>
      <c r="D892" s="13">
        <f t="shared" si="49"/>
        <v>11.898249629504855</v>
      </c>
    </row>
    <row r="893" spans="1:4" x14ac:dyDescent="0.2">
      <c r="A893">
        <f t="shared" si="50"/>
        <v>891</v>
      </c>
      <c r="D893" s="13">
        <f t="shared" si="49"/>
        <v>11.904935915996706</v>
      </c>
    </row>
    <row r="894" spans="1:4" x14ac:dyDescent="0.2">
      <c r="A894">
        <f t="shared" si="50"/>
        <v>892</v>
      </c>
      <c r="D894" s="13">
        <f t="shared" si="49"/>
        <v>11.911618449313288</v>
      </c>
    </row>
    <row r="895" spans="1:4" x14ac:dyDescent="0.2">
      <c r="A895">
        <f t="shared" si="50"/>
        <v>893</v>
      </c>
      <c r="D895" s="13">
        <f t="shared" si="49"/>
        <v>11.918297235767747</v>
      </c>
    </row>
    <row r="896" spans="1:4" x14ac:dyDescent="0.2">
      <c r="A896">
        <f t="shared" si="50"/>
        <v>894</v>
      </c>
      <c r="D896" s="13">
        <f t="shared" si="49"/>
        <v>11.924972281655567</v>
      </c>
    </row>
    <row r="897" spans="1:4" x14ac:dyDescent="0.2">
      <c r="A897">
        <f t="shared" si="50"/>
        <v>895</v>
      </c>
      <c r="D897" s="13">
        <f t="shared" si="49"/>
        <v>11.931643593254609</v>
      </c>
    </row>
    <row r="898" spans="1:4" x14ac:dyDescent="0.2">
      <c r="A898">
        <f t="shared" si="50"/>
        <v>896</v>
      </c>
      <c r="D898" s="13">
        <f t="shared" si="49"/>
        <v>11.938311176825204</v>
      </c>
    </row>
    <row r="899" spans="1:4" x14ac:dyDescent="0.2">
      <c r="A899">
        <f t="shared" si="50"/>
        <v>897</v>
      </c>
      <c r="D899" s="13">
        <f t="shared" si="49"/>
        <v>11.944975038610201</v>
      </c>
    </row>
    <row r="900" spans="1:4" x14ac:dyDescent="0.2">
      <c r="A900">
        <f t="shared" si="50"/>
        <v>898</v>
      </c>
      <c r="D900" s="13">
        <f t="shared" si="49"/>
        <v>11.951635184835053</v>
      </c>
    </row>
    <row r="901" spans="1:4" x14ac:dyDescent="0.2">
      <c r="A901">
        <f t="shared" si="50"/>
        <v>899</v>
      </c>
      <c r="D901" s="13">
        <f t="shared" si="49"/>
        <v>11.958291621707872</v>
      </c>
    </row>
    <row r="902" spans="1:4" x14ac:dyDescent="0.2">
      <c r="A902">
        <f t="shared" si="50"/>
        <v>900</v>
      </c>
      <c r="D902" s="13">
        <f t="shared" si="49"/>
        <v>11.964944355419501</v>
      </c>
    </row>
    <row r="903" spans="1:4" x14ac:dyDescent="0.2">
      <c r="A903">
        <f t="shared" si="50"/>
        <v>901</v>
      </c>
      <c r="D903" s="13">
        <f t="shared" si="49"/>
        <v>11.971593392143587</v>
      </c>
    </row>
    <row r="904" spans="1:4" x14ac:dyDescent="0.2">
      <c r="A904">
        <f t="shared" si="50"/>
        <v>902</v>
      </c>
      <c r="D904" s="13">
        <f t="shared" si="49"/>
        <v>11.978238738036634</v>
      </c>
    </row>
    <row r="905" spans="1:4" x14ac:dyDescent="0.2">
      <c r="A905">
        <f t="shared" si="50"/>
        <v>903</v>
      </c>
      <c r="D905" s="13">
        <f t="shared" si="49"/>
        <v>11.984880399238087</v>
      </c>
    </row>
    <row r="906" spans="1:4" x14ac:dyDescent="0.2">
      <c r="A906">
        <f t="shared" si="50"/>
        <v>904</v>
      </c>
      <c r="D906" s="13">
        <f t="shared" si="49"/>
        <v>11.991518381870378</v>
      </c>
    </row>
    <row r="907" spans="1:4" x14ac:dyDescent="0.2">
      <c r="A907">
        <f t="shared" si="50"/>
        <v>905</v>
      </c>
      <c r="D907" s="13">
        <f t="shared" si="49"/>
        <v>11.998152692039014</v>
      </c>
    </row>
    <row r="908" spans="1:4" x14ac:dyDescent="0.2">
      <c r="A908">
        <f t="shared" si="50"/>
        <v>906</v>
      </c>
      <c r="D908" s="13">
        <f t="shared" si="49"/>
        <v>12.004783335832625</v>
      </c>
    </row>
    <row r="909" spans="1:4" x14ac:dyDescent="0.2">
      <c r="A909">
        <f t="shared" si="50"/>
        <v>907</v>
      </c>
      <c r="D909" s="13">
        <f t="shared" si="49"/>
        <v>12.011410319323035</v>
      </c>
    </row>
    <row r="910" spans="1:4" x14ac:dyDescent="0.2">
      <c r="A910">
        <f t="shared" si="50"/>
        <v>908</v>
      </c>
      <c r="D910" s="13">
        <f t="shared" si="49"/>
        <v>12.018033648565334</v>
      </c>
    </row>
    <row r="911" spans="1:4" x14ac:dyDescent="0.2">
      <c r="A911">
        <f t="shared" si="50"/>
        <v>909</v>
      </c>
      <c r="D911" s="13">
        <f t="shared" ref="D911:D974" si="51">D909*A910/A909</f>
        <v>12.024653329597923</v>
      </c>
    </row>
    <row r="912" spans="1:4" x14ac:dyDescent="0.2">
      <c r="A912">
        <f t="shared" si="50"/>
        <v>910</v>
      </c>
      <c r="D912" s="13">
        <f t="shared" si="51"/>
        <v>12.031269368442608</v>
      </c>
    </row>
    <row r="913" spans="1:4" x14ac:dyDescent="0.2">
      <c r="A913">
        <f t="shared" si="50"/>
        <v>911</v>
      </c>
      <c r="D913" s="13">
        <f t="shared" si="51"/>
        <v>12.037881771104631</v>
      </c>
    </row>
    <row r="914" spans="1:4" x14ac:dyDescent="0.2">
      <c r="A914">
        <f t="shared" si="50"/>
        <v>912</v>
      </c>
      <c r="D914" s="13">
        <f t="shared" si="51"/>
        <v>12.044490543572765</v>
      </c>
    </row>
    <row r="915" spans="1:4" x14ac:dyDescent="0.2">
      <c r="A915">
        <f t="shared" si="50"/>
        <v>913</v>
      </c>
      <c r="D915" s="13">
        <f t="shared" si="51"/>
        <v>12.051095691819347</v>
      </c>
    </row>
    <row r="916" spans="1:4" x14ac:dyDescent="0.2">
      <c r="A916">
        <f t="shared" si="50"/>
        <v>914</v>
      </c>
      <c r="D916" s="13">
        <f t="shared" si="51"/>
        <v>12.057697221800368</v>
      </c>
    </row>
    <row r="917" spans="1:4" x14ac:dyDescent="0.2">
      <c r="A917">
        <f t="shared" si="50"/>
        <v>915</v>
      </c>
      <c r="D917" s="13">
        <f t="shared" si="51"/>
        <v>12.064295139455512</v>
      </c>
    </row>
    <row r="918" spans="1:4" x14ac:dyDescent="0.2">
      <c r="A918">
        <f t="shared" si="50"/>
        <v>916</v>
      </c>
      <c r="D918" s="13">
        <f t="shared" si="51"/>
        <v>12.070889450708245</v>
      </c>
    </row>
    <row r="919" spans="1:4" x14ac:dyDescent="0.2">
      <c r="A919">
        <f t="shared" si="50"/>
        <v>917</v>
      </c>
      <c r="D919" s="13">
        <f t="shared" si="51"/>
        <v>12.077480161465845</v>
      </c>
    </row>
    <row r="920" spans="1:4" x14ac:dyDescent="0.2">
      <c r="A920">
        <f t="shared" si="50"/>
        <v>918</v>
      </c>
      <c r="D920" s="13">
        <f t="shared" si="51"/>
        <v>12.084067277619498</v>
      </c>
    </row>
    <row r="921" spans="1:4" x14ac:dyDescent="0.2">
      <c r="A921">
        <f t="shared" si="50"/>
        <v>919</v>
      </c>
      <c r="D921" s="13">
        <f t="shared" si="51"/>
        <v>12.090650805044325</v>
      </c>
    </row>
    <row r="922" spans="1:4" x14ac:dyDescent="0.2">
      <c r="A922">
        <f t="shared" si="50"/>
        <v>920</v>
      </c>
      <c r="D922" s="13">
        <f t="shared" si="51"/>
        <v>12.097230749599476</v>
      </c>
    </row>
    <row r="923" spans="1:4" x14ac:dyDescent="0.2">
      <c r="A923">
        <f t="shared" si="50"/>
        <v>921</v>
      </c>
      <c r="D923" s="13">
        <f t="shared" si="51"/>
        <v>12.103807117128161</v>
      </c>
    </row>
    <row r="924" spans="1:4" x14ac:dyDescent="0.2">
      <c r="A924">
        <f t="shared" si="50"/>
        <v>922</v>
      </c>
      <c r="D924" s="13">
        <f t="shared" si="51"/>
        <v>12.110379913457736</v>
      </c>
    </row>
    <row r="925" spans="1:4" x14ac:dyDescent="0.2">
      <c r="A925">
        <f t="shared" si="50"/>
        <v>923</v>
      </c>
      <c r="D925" s="13">
        <f t="shared" si="51"/>
        <v>12.116949144399745</v>
      </c>
    </row>
    <row r="926" spans="1:4" x14ac:dyDescent="0.2">
      <c r="A926">
        <f t="shared" si="50"/>
        <v>924</v>
      </c>
      <c r="D926" s="13">
        <f t="shared" si="51"/>
        <v>12.12351481574999</v>
      </c>
    </row>
    <row r="927" spans="1:4" x14ac:dyDescent="0.2">
      <c r="A927">
        <f t="shared" si="50"/>
        <v>925</v>
      </c>
      <c r="D927" s="13">
        <f t="shared" si="51"/>
        <v>12.130076933288585</v>
      </c>
    </row>
    <row r="928" spans="1:4" x14ac:dyDescent="0.2">
      <c r="A928">
        <f t="shared" si="50"/>
        <v>926</v>
      </c>
      <c r="D928" s="13">
        <f t="shared" si="51"/>
        <v>12.136635502780024</v>
      </c>
    </row>
    <row r="929" spans="1:4" x14ac:dyDescent="0.2">
      <c r="A929">
        <f t="shared" si="50"/>
        <v>927</v>
      </c>
      <c r="D929" s="13">
        <f t="shared" si="51"/>
        <v>12.143190529973221</v>
      </c>
    </row>
    <row r="930" spans="1:4" x14ac:dyDescent="0.2">
      <c r="A930">
        <f t="shared" si="50"/>
        <v>928</v>
      </c>
      <c r="D930" s="13">
        <f t="shared" si="51"/>
        <v>12.149742020601602</v>
      </c>
    </row>
    <row r="931" spans="1:4" x14ac:dyDescent="0.2">
      <c r="A931">
        <f t="shared" si="50"/>
        <v>929</v>
      </c>
      <c r="D931" s="13">
        <f t="shared" si="51"/>
        <v>12.156289980383118</v>
      </c>
    </row>
    <row r="932" spans="1:4" x14ac:dyDescent="0.2">
      <c r="A932">
        <f t="shared" si="50"/>
        <v>930</v>
      </c>
      <c r="D932" s="13">
        <f t="shared" si="51"/>
        <v>12.162834415020354</v>
      </c>
    </row>
    <row r="933" spans="1:4" x14ac:dyDescent="0.2">
      <c r="A933">
        <f t="shared" si="50"/>
        <v>931</v>
      </c>
      <c r="D933" s="13">
        <f t="shared" si="51"/>
        <v>12.169375330200538</v>
      </c>
    </row>
    <row r="934" spans="1:4" x14ac:dyDescent="0.2">
      <c r="A934">
        <f t="shared" si="50"/>
        <v>932</v>
      </c>
      <c r="D934" s="13">
        <f t="shared" si="51"/>
        <v>12.175912731595645</v>
      </c>
    </row>
    <row r="935" spans="1:4" x14ac:dyDescent="0.2">
      <c r="A935">
        <f t="shared" ref="A935:A998" si="52">A934+1</f>
        <v>933</v>
      </c>
      <c r="D935" s="13">
        <f t="shared" si="51"/>
        <v>12.182446624862408</v>
      </c>
    </row>
    <row r="936" spans="1:4" x14ac:dyDescent="0.2">
      <c r="A936">
        <f t="shared" si="52"/>
        <v>934</v>
      </c>
      <c r="D936" s="13">
        <f t="shared" si="51"/>
        <v>12.18897701564242</v>
      </c>
    </row>
    <row r="937" spans="1:4" x14ac:dyDescent="0.2">
      <c r="A937">
        <f t="shared" si="52"/>
        <v>935</v>
      </c>
      <c r="D937" s="13">
        <f t="shared" si="51"/>
        <v>12.195503909562152</v>
      </c>
    </row>
    <row r="938" spans="1:4" x14ac:dyDescent="0.2">
      <c r="A938">
        <f t="shared" si="52"/>
        <v>936</v>
      </c>
      <c r="D938" s="13">
        <f t="shared" si="51"/>
        <v>12.202027312233042</v>
      </c>
    </row>
    <row r="939" spans="1:4" x14ac:dyDescent="0.2">
      <c r="A939">
        <f t="shared" si="52"/>
        <v>937</v>
      </c>
      <c r="D939" s="13">
        <f t="shared" si="51"/>
        <v>12.208547229251524</v>
      </c>
    </row>
    <row r="940" spans="1:4" x14ac:dyDescent="0.2">
      <c r="A940">
        <f t="shared" si="52"/>
        <v>938</v>
      </c>
      <c r="D940" s="13">
        <f t="shared" si="51"/>
        <v>12.215063666199104</v>
      </c>
    </row>
    <row r="941" spans="1:4" x14ac:dyDescent="0.2">
      <c r="A941">
        <f t="shared" si="52"/>
        <v>939</v>
      </c>
      <c r="D941" s="13">
        <f t="shared" si="51"/>
        <v>12.221576628642401</v>
      </c>
    </row>
    <row r="942" spans="1:4" x14ac:dyDescent="0.2">
      <c r="A942">
        <f t="shared" si="52"/>
        <v>940</v>
      </c>
      <c r="D942" s="13">
        <f t="shared" si="51"/>
        <v>12.228086122133218</v>
      </c>
    </row>
    <row r="943" spans="1:4" x14ac:dyDescent="0.2">
      <c r="A943">
        <f t="shared" si="52"/>
        <v>941</v>
      </c>
      <c r="D943" s="13">
        <f t="shared" si="51"/>
        <v>12.234592152208581</v>
      </c>
    </row>
    <row r="944" spans="1:4" x14ac:dyDescent="0.2">
      <c r="A944">
        <f t="shared" si="52"/>
        <v>942</v>
      </c>
      <c r="D944" s="13">
        <f t="shared" si="51"/>
        <v>12.241094724390807</v>
      </c>
    </row>
    <row r="945" spans="1:4" x14ac:dyDescent="0.2">
      <c r="A945">
        <f t="shared" si="52"/>
        <v>943</v>
      </c>
      <c r="D945" s="13">
        <f t="shared" si="51"/>
        <v>12.247593844187548</v>
      </c>
    </row>
    <row r="946" spans="1:4" x14ac:dyDescent="0.2">
      <c r="A946">
        <f t="shared" si="52"/>
        <v>944</v>
      </c>
      <c r="D946" s="13">
        <f t="shared" si="51"/>
        <v>12.25408951709186</v>
      </c>
    </row>
    <row r="947" spans="1:4" x14ac:dyDescent="0.2">
      <c r="A947">
        <f t="shared" si="52"/>
        <v>945</v>
      </c>
      <c r="D947" s="13">
        <f t="shared" si="51"/>
        <v>12.260581748582233</v>
      </c>
    </row>
    <row r="948" spans="1:4" x14ac:dyDescent="0.2">
      <c r="A948">
        <f t="shared" si="52"/>
        <v>946</v>
      </c>
      <c r="D948" s="13">
        <f t="shared" si="51"/>
        <v>12.267070544122678</v>
      </c>
    </row>
    <row r="949" spans="1:4" x14ac:dyDescent="0.2">
      <c r="A949">
        <f t="shared" si="52"/>
        <v>947</v>
      </c>
      <c r="D949" s="13">
        <f t="shared" si="51"/>
        <v>12.273555909162743</v>
      </c>
    </row>
    <row r="950" spans="1:4" x14ac:dyDescent="0.2">
      <c r="A950">
        <f t="shared" si="52"/>
        <v>948</v>
      </c>
      <c r="D950" s="13">
        <f t="shared" si="51"/>
        <v>12.280037849137607</v>
      </c>
    </row>
    <row r="951" spans="1:4" x14ac:dyDescent="0.2">
      <c r="A951">
        <f t="shared" si="52"/>
        <v>949</v>
      </c>
      <c r="D951" s="13">
        <f t="shared" si="51"/>
        <v>12.286516369468091</v>
      </c>
    </row>
    <row r="952" spans="1:4" x14ac:dyDescent="0.2">
      <c r="A952">
        <f t="shared" si="52"/>
        <v>950</v>
      </c>
      <c r="D952" s="13">
        <f t="shared" si="51"/>
        <v>12.292991475560747</v>
      </c>
    </row>
    <row r="953" spans="1:4" x14ac:dyDescent="0.2">
      <c r="A953">
        <f t="shared" si="52"/>
        <v>951</v>
      </c>
      <c r="D953" s="13">
        <f t="shared" si="51"/>
        <v>12.299463172807888</v>
      </c>
    </row>
    <row r="954" spans="1:4" x14ac:dyDescent="0.2">
      <c r="A954">
        <f t="shared" si="52"/>
        <v>952</v>
      </c>
      <c r="D954" s="13">
        <f t="shared" si="51"/>
        <v>12.305931466587651</v>
      </c>
    </row>
    <row r="955" spans="1:4" x14ac:dyDescent="0.2">
      <c r="A955">
        <f t="shared" si="52"/>
        <v>953</v>
      </c>
      <c r="D955" s="13">
        <f t="shared" si="51"/>
        <v>12.312396362264048</v>
      </c>
    </row>
    <row r="956" spans="1:4" x14ac:dyDescent="0.2">
      <c r="A956">
        <f t="shared" si="52"/>
        <v>954</v>
      </c>
      <c r="D956" s="13">
        <f t="shared" si="51"/>
        <v>12.318857865187008</v>
      </c>
    </row>
    <row r="957" spans="1:4" x14ac:dyDescent="0.2">
      <c r="A957">
        <f t="shared" si="52"/>
        <v>955</v>
      </c>
      <c r="D957" s="13">
        <f t="shared" si="51"/>
        <v>12.325315980692446</v>
      </c>
    </row>
    <row r="958" spans="1:4" x14ac:dyDescent="0.2">
      <c r="A958">
        <f t="shared" si="52"/>
        <v>956</v>
      </c>
      <c r="D958" s="13">
        <f t="shared" si="51"/>
        <v>12.331770714102298</v>
      </c>
    </row>
    <row r="959" spans="1:4" x14ac:dyDescent="0.2">
      <c r="A959">
        <f t="shared" si="52"/>
        <v>957</v>
      </c>
      <c r="D959" s="13">
        <f t="shared" si="51"/>
        <v>12.338222070724584</v>
      </c>
    </row>
    <row r="960" spans="1:4" x14ac:dyDescent="0.2">
      <c r="A960">
        <f t="shared" si="52"/>
        <v>958</v>
      </c>
      <c r="D960" s="13">
        <f t="shared" si="51"/>
        <v>12.344670055853451</v>
      </c>
    </row>
    <row r="961" spans="1:4" x14ac:dyDescent="0.2">
      <c r="A961">
        <f t="shared" si="52"/>
        <v>959</v>
      </c>
      <c r="D961" s="13">
        <f t="shared" si="51"/>
        <v>12.351114674769228</v>
      </c>
    </row>
    <row r="962" spans="1:4" x14ac:dyDescent="0.2">
      <c r="A962">
        <f t="shared" si="52"/>
        <v>960</v>
      </c>
      <c r="D962" s="13">
        <f t="shared" si="51"/>
        <v>12.357555932738475</v>
      </c>
    </row>
    <row r="963" spans="1:4" x14ac:dyDescent="0.2">
      <c r="A963">
        <f t="shared" si="52"/>
        <v>961</v>
      </c>
      <c r="D963" s="13">
        <f t="shared" si="51"/>
        <v>12.363993835014034</v>
      </c>
    </row>
    <row r="964" spans="1:4" x14ac:dyDescent="0.2">
      <c r="A964">
        <f t="shared" si="52"/>
        <v>962</v>
      </c>
      <c r="D964" s="13">
        <f t="shared" si="51"/>
        <v>12.370428386835076</v>
      </c>
    </row>
    <row r="965" spans="1:4" x14ac:dyDescent="0.2">
      <c r="A965">
        <f t="shared" si="52"/>
        <v>963</v>
      </c>
      <c r="D965" s="13">
        <f t="shared" si="51"/>
        <v>12.376859593427159</v>
      </c>
    </row>
    <row r="966" spans="1:4" x14ac:dyDescent="0.2">
      <c r="A966">
        <f t="shared" si="52"/>
        <v>964</v>
      </c>
      <c r="D966" s="13">
        <f t="shared" si="51"/>
        <v>12.383287460002265</v>
      </c>
    </row>
    <row r="967" spans="1:4" x14ac:dyDescent="0.2">
      <c r="A967">
        <f t="shared" si="52"/>
        <v>965</v>
      </c>
      <c r="D967" s="13">
        <f t="shared" si="51"/>
        <v>12.38971199175886</v>
      </c>
    </row>
    <row r="968" spans="1:4" x14ac:dyDescent="0.2">
      <c r="A968">
        <f t="shared" si="52"/>
        <v>966</v>
      </c>
      <c r="D968" s="13">
        <f t="shared" si="51"/>
        <v>12.396133193881935</v>
      </c>
    </row>
    <row r="969" spans="1:4" x14ac:dyDescent="0.2">
      <c r="A969">
        <f t="shared" si="52"/>
        <v>967</v>
      </c>
      <c r="D969" s="13">
        <f t="shared" si="51"/>
        <v>12.402551071543066</v>
      </c>
    </row>
    <row r="970" spans="1:4" x14ac:dyDescent="0.2">
      <c r="A970">
        <f t="shared" si="52"/>
        <v>968</v>
      </c>
      <c r="D970" s="13">
        <f t="shared" si="51"/>
        <v>12.408965629900447</v>
      </c>
    </row>
    <row r="971" spans="1:4" x14ac:dyDescent="0.2">
      <c r="A971">
        <f t="shared" si="52"/>
        <v>969</v>
      </c>
      <c r="D971" s="13">
        <f t="shared" si="51"/>
        <v>12.415376874098953</v>
      </c>
    </row>
    <row r="972" spans="1:4" x14ac:dyDescent="0.2">
      <c r="A972">
        <f t="shared" si="52"/>
        <v>970</v>
      </c>
      <c r="D972" s="13">
        <f t="shared" si="51"/>
        <v>12.421784809270179</v>
      </c>
    </row>
    <row r="973" spans="1:4" x14ac:dyDescent="0.2">
      <c r="A973">
        <f t="shared" si="52"/>
        <v>971</v>
      </c>
      <c r="D973" s="13">
        <f t="shared" si="51"/>
        <v>12.428189440532492</v>
      </c>
    </row>
    <row r="974" spans="1:4" x14ac:dyDescent="0.2">
      <c r="A974">
        <f t="shared" si="52"/>
        <v>972</v>
      </c>
      <c r="D974" s="13">
        <f t="shared" si="51"/>
        <v>12.434590772991076</v>
      </c>
    </row>
    <row r="975" spans="1:4" x14ac:dyDescent="0.2">
      <c r="A975">
        <f t="shared" si="52"/>
        <v>973</v>
      </c>
      <c r="D975" s="13">
        <f t="shared" ref="D975:D1002" si="53">D973*A974/A973</f>
        <v>12.440988811737983</v>
      </c>
    </row>
    <row r="976" spans="1:4" x14ac:dyDescent="0.2">
      <c r="A976">
        <f t="shared" si="52"/>
        <v>974</v>
      </c>
      <c r="D976" s="13">
        <f t="shared" si="53"/>
        <v>12.447383561852178</v>
      </c>
    </row>
    <row r="977" spans="1:4" x14ac:dyDescent="0.2">
      <c r="A977">
        <f t="shared" si="52"/>
        <v>975</v>
      </c>
      <c r="D977" s="13">
        <f t="shared" si="53"/>
        <v>12.453775028399583</v>
      </c>
    </row>
    <row r="978" spans="1:4" x14ac:dyDescent="0.2">
      <c r="A978">
        <f t="shared" si="52"/>
        <v>976</v>
      </c>
      <c r="D978" s="13">
        <f t="shared" si="53"/>
        <v>12.460163216433134</v>
      </c>
    </row>
    <row r="979" spans="1:4" x14ac:dyDescent="0.2">
      <c r="A979">
        <f t="shared" si="52"/>
        <v>977</v>
      </c>
      <c r="D979" s="13">
        <f t="shared" si="53"/>
        <v>12.466548130992814</v>
      </c>
    </row>
    <row r="980" spans="1:4" x14ac:dyDescent="0.2">
      <c r="A980">
        <f t="shared" si="52"/>
        <v>978</v>
      </c>
      <c r="D980" s="13">
        <f t="shared" si="53"/>
        <v>12.47292977710571</v>
      </c>
    </row>
    <row r="981" spans="1:4" x14ac:dyDescent="0.2">
      <c r="A981">
        <f t="shared" si="52"/>
        <v>979</v>
      </c>
      <c r="D981" s="13">
        <f t="shared" si="53"/>
        <v>12.479308159786052</v>
      </c>
    </row>
    <row r="982" spans="1:4" x14ac:dyDescent="0.2">
      <c r="A982">
        <f t="shared" si="52"/>
        <v>980</v>
      </c>
      <c r="D982" s="13">
        <f t="shared" si="53"/>
        <v>12.485683284035266</v>
      </c>
    </row>
    <row r="983" spans="1:4" x14ac:dyDescent="0.2">
      <c r="A983">
        <f t="shared" si="52"/>
        <v>981</v>
      </c>
      <c r="D983" s="13">
        <f t="shared" si="53"/>
        <v>12.492055154842014</v>
      </c>
    </row>
    <row r="984" spans="1:4" x14ac:dyDescent="0.2">
      <c r="A984">
        <f t="shared" si="52"/>
        <v>982</v>
      </c>
      <c r="D984" s="13">
        <f t="shared" si="53"/>
        <v>12.498423777182241</v>
      </c>
    </row>
    <row r="985" spans="1:4" x14ac:dyDescent="0.2">
      <c r="A985">
        <f t="shared" si="52"/>
        <v>983</v>
      </c>
      <c r="D985" s="13">
        <f t="shared" si="53"/>
        <v>12.504789156019223</v>
      </c>
    </row>
    <row r="986" spans="1:4" x14ac:dyDescent="0.2">
      <c r="A986">
        <f t="shared" si="52"/>
        <v>984</v>
      </c>
      <c r="D986" s="13">
        <f t="shared" si="53"/>
        <v>12.511151296303607</v>
      </c>
    </row>
    <row r="987" spans="1:4" x14ac:dyDescent="0.2">
      <c r="A987">
        <f t="shared" si="52"/>
        <v>985</v>
      </c>
      <c r="D987" s="13">
        <f t="shared" si="53"/>
        <v>12.517510202973465</v>
      </c>
    </row>
    <row r="988" spans="1:4" x14ac:dyDescent="0.2">
      <c r="A988">
        <f t="shared" si="52"/>
        <v>986</v>
      </c>
      <c r="D988" s="13">
        <f t="shared" si="53"/>
        <v>12.523865880954322</v>
      </c>
    </row>
    <row r="989" spans="1:4" x14ac:dyDescent="0.2">
      <c r="A989">
        <f t="shared" si="52"/>
        <v>987</v>
      </c>
      <c r="D989" s="13">
        <f t="shared" si="53"/>
        <v>12.530218335159224</v>
      </c>
    </row>
    <row r="990" spans="1:4" x14ac:dyDescent="0.2">
      <c r="A990">
        <f t="shared" si="52"/>
        <v>988</v>
      </c>
      <c r="D990" s="13">
        <f t="shared" si="53"/>
        <v>12.536567570488758</v>
      </c>
    </row>
    <row r="991" spans="1:4" x14ac:dyDescent="0.2">
      <c r="A991">
        <f t="shared" si="52"/>
        <v>989</v>
      </c>
      <c r="D991" s="13">
        <f t="shared" si="53"/>
        <v>12.542913591831118</v>
      </c>
    </row>
    <row r="992" spans="1:4" x14ac:dyDescent="0.2">
      <c r="A992">
        <f t="shared" si="52"/>
        <v>990</v>
      </c>
      <c r="D992" s="13">
        <f t="shared" si="53"/>
        <v>12.549256404062128</v>
      </c>
    </row>
    <row r="993" spans="1:4" x14ac:dyDescent="0.2">
      <c r="A993">
        <f t="shared" si="52"/>
        <v>991</v>
      </c>
      <c r="D993" s="13">
        <f t="shared" si="53"/>
        <v>12.555596012045305</v>
      </c>
    </row>
    <row r="994" spans="1:4" x14ac:dyDescent="0.2">
      <c r="A994">
        <f t="shared" si="52"/>
        <v>992</v>
      </c>
      <c r="D994" s="13">
        <f t="shared" si="53"/>
        <v>12.561932420631887</v>
      </c>
    </row>
    <row r="995" spans="1:4" x14ac:dyDescent="0.2">
      <c r="A995">
        <f t="shared" si="52"/>
        <v>993</v>
      </c>
      <c r="D995" s="13">
        <f t="shared" si="53"/>
        <v>12.568265634660889</v>
      </c>
    </row>
    <row r="996" spans="1:4" x14ac:dyDescent="0.2">
      <c r="A996">
        <f t="shared" si="52"/>
        <v>994</v>
      </c>
      <c r="D996" s="13">
        <f t="shared" si="53"/>
        <v>12.574595658959137</v>
      </c>
    </row>
    <row r="997" spans="1:4" x14ac:dyDescent="0.2">
      <c r="A997">
        <f t="shared" si="52"/>
        <v>995</v>
      </c>
      <c r="D997" s="13">
        <f t="shared" si="53"/>
        <v>12.580922498341314</v>
      </c>
    </row>
    <row r="998" spans="1:4" x14ac:dyDescent="0.2">
      <c r="A998">
        <f t="shared" si="52"/>
        <v>996</v>
      </c>
      <c r="D998" s="13">
        <f t="shared" si="53"/>
        <v>12.587246157610002</v>
      </c>
    </row>
    <row r="999" spans="1:4" x14ac:dyDescent="0.2">
      <c r="A999">
        <f t="shared" ref="A999:A1002" si="54">A998+1</f>
        <v>997</v>
      </c>
      <c r="D999" s="13">
        <f t="shared" si="53"/>
        <v>12.593566641555729</v>
      </c>
    </row>
    <row r="1000" spans="1:4" x14ac:dyDescent="0.2">
      <c r="A1000">
        <f t="shared" si="54"/>
        <v>998</v>
      </c>
      <c r="D1000" s="13">
        <f t="shared" si="53"/>
        <v>12.599883954957001</v>
      </c>
    </row>
    <row r="1001" spans="1:4" x14ac:dyDescent="0.2">
      <c r="A1001">
        <f t="shared" si="54"/>
        <v>999</v>
      </c>
      <c r="D1001" s="13">
        <f t="shared" si="53"/>
        <v>12.606198102580359</v>
      </c>
    </row>
    <row r="1002" spans="1:4" x14ac:dyDescent="0.2">
      <c r="A1002">
        <f t="shared" si="54"/>
        <v>1000</v>
      </c>
      <c r="D1002" s="13">
        <f t="shared" si="53"/>
        <v>12.612509089180405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04"/>
  <sheetViews>
    <sheetView topLeftCell="T1" workbookViewId="0">
      <selection activeCell="AQ9" sqref="AQ9"/>
    </sheetView>
  </sheetViews>
  <sheetFormatPr baseColWidth="10" defaultRowHeight="16" x14ac:dyDescent="0.2"/>
  <cols>
    <col min="3" max="3" width="6.83203125" customWidth="1"/>
    <col min="4" max="4" width="8.1640625" customWidth="1"/>
    <col min="5" max="24" width="9" customWidth="1"/>
  </cols>
  <sheetData>
    <row r="1" spans="1:30" x14ac:dyDescent="0.2">
      <c r="A1" s="3" t="s">
        <v>9</v>
      </c>
      <c r="D1" s="6" t="s">
        <v>0</v>
      </c>
      <c r="E1" s="7">
        <v>1</v>
      </c>
      <c r="F1" s="7">
        <f t="shared" ref="F1:X1" si="0">E1+1</f>
        <v>2</v>
      </c>
      <c r="G1" s="7">
        <f t="shared" si="0"/>
        <v>3</v>
      </c>
      <c r="H1" s="7">
        <f t="shared" si="0"/>
        <v>4</v>
      </c>
      <c r="I1" s="7">
        <f t="shared" si="0"/>
        <v>5</v>
      </c>
      <c r="J1" s="7">
        <f t="shared" si="0"/>
        <v>6</v>
      </c>
      <c r="K1" s="7">
        <f t="shared" si="0"/>
        <v>7</v>
      </c>
      <c r="L1" s="7">
        <f t="shared" si="0"/>
        <v>8</v>
      </c>
      <c r="M1" s="7">
        <f t="shared" si="0"/>
        <v>9</v>
      </c>
      <c r="N1" s="7">
        <f t="shared" si="0"/>
        <v>10</v>
      </c>
      <c r="O1" s="7">
        <f t="shared" si="0"/>
        <v>11</v>
      </c>
      <c r="P1" s="7">
        <f t="shared" si="0"/>
        <v>12</v>
      </c>
      <c r="Q1" s="7">
        <f t="shared" si="0"/>
        <v>13</v>
      </c>
      <c r="R1" s="7">
        <f t="shared" si="0"/>
        <v>14</v>
      </c>
      <c r="S1" s="7">
        <f t="shared" si="0"/>
        <v>15</v>
      </c>
      <c r="T1" s="7">
        <f t="shared" si="0"/>
        <v>16</v>
      </c>
      <c r="U1" s="7">
        <f t="shared" si="0"/>
        <v>17</v>
      </c>
      <c r="V1" s="7">
        <f t="shared" si="0"/>
        <v>18</v>
      </c>
      <c r="W1" s="7">
        <f t="shared" si="0"/>
        <v>19</v>
      </c>
      <c r="X1" s="7">
        <f t="shared" si="0"/>
        <v>20</v>
      </c>
      <c r="Y1" s="7">
        <f t="shared" ref="Y1" si="1">X1+1</f>
        <v>21</v>
      </c>
      <c r="Z1" s="7">
        <f t="shared" ref="Z1" si="2">Y1+1</f>
        <v>22</v>
      </c>
      <c r="AA1" s="7">
        <f t="shared" ref="AA1" si="3">Z1+1</f>
        <v>23</v>
      </c>
      <c r="AB1" s="7">
        <f t="shared" ref="AB1" si="4">AA1+1</f>
        <v>24</v>
      </c>
      <c r="AC1" s="7">
        <f t="shared" ref="AC1" si="5">AB1+1</f>
        <v>25</v>
      </c>
      <c r="AD1" s="2">
        <v>100</v>
      </c>
    </row>
    <row r="2" spans="1:30" x14ac:dyDescent="0.2">
      <c r="A2" s="3" t="s">
        <v>7</v>
      </c>
      <c r="B2" s="3" t="s">
        <v>4</v>
      </c>
      <c r="D2" s="2" t="s">
        <v>4</v>
      </c>
      <c r="E2" s="2">
        <v>0.31830988618379069</v>
      </c>
      <c r="F2" s="2">
        <v>0.5</v>
      </c>
      <c r="G2" s="2">
        <f>E2*F1/E1</f>
        <v>0.63661977236758138</v>
      </c>
      <c r="H2" s="2">
        <f t="shared" ref="H2:X2" si="6">F2*G1/F1</f>
        <v>0.75</v>
      </c>
      <c r="I2" s="2">
        <f t="shared" si="6"/>
        <v>0.84882636315677518</v>
      </c>
      <c r="J2" s="2">
        <f t="shared" si="6"/>
        <v>0.9375</v>
      </c>
      <c r="K2" s="2">
        <f t="shared" si="6"/>
        <v>1.0185916357881302</v>
      </c>
      <c r="L2" s="2">
        <f t="shared" si="6"/>
        <v>1.09375</v>
      </c>
      <c r="M2" s="2">
        <f t="shared" si="6"/>
        <v>1.164104726615006</v>
      </c>
      <c r="N2" s="2">
        <f t="shared" si="6"/>
        <v>1.23046875</v>
      </c>
      <c r="O2" s="2">
        <f t="shared" si="6"/>
        <v>1.2934496962388957</v>
      </c>
      <c r="P2" s="2">
        <f t="shared" si="6"/>
        <v>1.353515625</v>
      </c>
      <c r="Q2" s="2">
        <f t="shared" si="6"/>
        <v>1.4110360322606135</v>
      </c>
      <c r="R2" s="2">
        <f t="shared" si="6"/>
        <v>1.46630859375</v>
      </c>
      <c r="S2" s="2">
        <f t="shared" si="6"/>
        <v>1.5195772655114299</v>
      </c>
      <c r="T2" s="2">
        <f t="shared" si="6"/>
        <v>1.571044921875</v>
      </c>
      <c r="U2" s="2">
        <f t="shared" si="6"/>
        <v>1.6208824165455253</v>
      </c>
      <c r="V2" s="2">
        <f t="shared" si="6"/>
        <v>1.6692352294921875</v>
      </c>
      <c r="W2" s="2">
        <f t="shared" si="6"/>
        <v>1.7162284410482034</v>
      </c>
      <c r="X2" s="2">
        <f t="shared" si="6"/>
        <v>1.7619705200195312</v>
      </c>
      <c r="Y2" s="2">
        <f t="shared" ref="Y2" si="7">W2*X1/W1</f>
        <v>1.8065562537349509</v>
      </c>
      <c r="Z2" s="2">
        <f t="shared" ref="Z2" si="8">X2*Y1/X1</f>
        <v>1.8500690460205078</v>
      </c>
      <c r="AA2" s="2">
        <f t="shared" ref="AA2" si="9">Y2*Z1/Y1</f>
        <v>1.8925827420080439</v>
      </c>
      <c r="AB2" s="2">
        <f t="shared" ref="AB2" si="10">Z2*AA1/Z1</f>
        <v>1.9341630935668945</v>
      </c>
      <c r="AC2" s="2">
        <f t="shared" ref="AC2" si="11">AA2*AB1/AA1</f>
        <v>1.9748689481823067</v>
      </c>
      <c r="AD2" s="2">
        <v>3.9794618693589392</v>
      </c>
    </row>
    <row r="3" spans="1:30" x14ac:dyDescent="0.2">
      <c r="A3" s="8">
        <v>0</v>
      </c>
      <c r="C3" s="6" t="s">
        <v>1</v>
      </c>
      <c r="D3" s="6" t="s">
        <v>10</v>
      </c>
    </row>
    <row r="4" spans="1:30" x14ac:dyDescent="0.2">
      <c r="A4" s="8">
        <f>A3+1</f>
        <v>1</v>
      </c>
      <c r="B4">
        <v>0.31830988618379069</v>
      </c>
      <c r="C4" s="2">
        <v>0.01</v>
      </c>
      <c r="D4" s="2">
        <f>1-C4</f>
        <v>0.99</v>
      </c>
      <c r="E4">
        <f t="shared" ref="E4:AB4" si="12">E$2*$D4^(E$1/2-1)/SQRT($C4)</f>
        <v>3.1991347258556546</v>
      </c>
      <c r="F4">
        <f>F$2*$D4^(F$1/2-1)/SQRT($C4)</f>
        <v>5</v>
      </c>
      <c r="G4">
        <f t="shared" si="12"/>
        <v>6.3342867571941959</v>
      </c>
      <c r="H4">
        <f t="shared" si="12"/>
        <v>7.4249999999999989</v>
      </c>
      <c r="I4">
        <f t="shared" si="12"/>
        <v>8.3612585194963387</v>
      </c>
      <c r="J4">
        <f t="shared" si="12"/>
        <v>9.1884374999999991</v>
      </c>
      <c r="K4">
        <f t="shared" si="12"/>
        <v>9.9331751211616481</v>
      </c>
      <c r="L4">
        <f t="shared" si="12"/>
        <v>10.6126453125</v>
      </c>
      <c r="M4">
        <f t="shared" si="12"/>
        <v>11.238678137085753</v>
      </c>
      <c r="N4">
        <f t="shared" si="12"/>
        <v>11.819833716796873</v>
      </c>
      <c r="O4">
        <f t="shared" si="12"/>
        <v>12.362545950794329</v>
      </c>
      <c r="P4">
        <f t="shared" si="12"/>
        <v>12.871798917591795</v>
      </c>
      <c r="Q4">
        <f t="shared" si="12"/>
        <v>13.351549626857874</v>
      </c>
      <c r="R4">
        <f t="shared" si="12"/>
        <v>13.805004339117199</v>
      </c>
      <c r="S4">
        <f t="shared" si="12"/>
        <v>14.234805986788471</v>
      </c>
      <c r="T4">
        <f t="shared" si="12"/>
        <v>14.643165316849315</v>
      </c>
      <c r="U4">
        <f t="shared" si="12"/>
        <v>15.031955122048627</v>
      </c>
      <c r="V4">
        <f t="shared" si="12"/>
        <v>15.402779517660873</v>
      </c>
      <c r="W4">
        <f t="shared" si="12"/>
        <v>15.757025898523915</v>
      </c>
      <c r="X4">
        <f t="shared" si="12"/>
        <v>16.095904595955613</v>
      </c>
      <c r="Y4">
        <f t="shared" si="12"/>
        <v>16.420479620567026</v>
      </c>
      <c r="Z4">
        <f t="shared" si="12"/>
        <v>16.731692827495859</v>
      </c>
      <c r="AA4">
        <f t="shared" si="12"/>
        <v>17.030383149330948</v>
      </c>
      <c r="AB4">
        <f t="shared" si="12"/>
        <v>17.317302076458212</v>
      </c>
      <c r="AC4">
        <f>AC$2*$D4^(AC$1/2-1)/SQRT($C4)</f>
        <v>17.593126244700141</v>
      </c>
      <c r="AD4">
        <f>AD$2*$D4^(AD$1/2-1)/SQRT($C4)</f>
        <v>24.319177524289287</v>
      </c>
    </row>
    <row r="5" spans="1:30" x14ac:dyDescent="0.2">
      <c r="A5" s="8">
        <f t="shared" ref="A5:A68" si="13">A4+1</f>
        <v>2</v>
      </c>
      <c r="B5">
        <v>0.5</v>
      </c>
      <c r="C5" s="2">
        <f>0.01+C4</f>
        <v>0.02</v>
      </c>
      <c r="D5" s="2">
        <f t="shared" ref="D5:D68" si="14">1-C5</f>
        <v>0.98</v>
      </c>
      <c r="E5">
        <f t="shared" ref="E5:T30" si="15">E$2*$D5^(E$1/2-1)/SQRT($C5)</f>
        <v>2.2736420441699332</v>
      </c>
      <c r="F5">
        <f>F$2*$D5^(F$1/2-1)/SQRT($C5)</f>
        <v>3.5355339059327378</v>
      </c>
      <c r="G5">
        <f t="shared" si="15"/>
        <v>4.45633840657307</v>
      </c>
      <c r="H5">
        <f t="shared" si="15"/>
        <v>5.1972348417211238</v>
      </c>
      <c r="I5">
        <f t="shared" si="15"/>
        <v>5.8229488512554779</v>
      </c>
      <c r="J5">
        <f t="shared" si="15"/>
        <v>6.3666126811083767</v>
      </c>
      <c r="K5">
        <f t="shared" si="15"/>
        <v>6.8477878490764414</v>
      </c>
      <c r="L5">
        <f t="shared" si="15"/>
        <v>7.2791604987339102</v>
      </c>
      <c r="M5">
        <f t="shared" si="15"/>
        <v>7.6695223909656143</v>
      </c>
      <c r="N5">
        <f t="shared" si="15"/>
        <v>8.0252744498541375</v>
      </c>
      <c r="O5">
        <f t="shared" si="15"/>
        <v>8.3512577146070033</v>
      </c>
      <c r="P5">
        <f t="shared" si="15"/>
        <v>8.6512458569427579</v>
      </c>
      <c r="Q5">
        <f t="shared" si="15"/>
        <v>8.928253702161669</v>
      </c>
      <c r="R5">
        <f t="shared" si="15"/>
        <v>9.1847393514542279</v>
      </c>
      <c r="S5">
        <f t="shared" si="15"/>
        <v>9.4227415995121611</v>
      </c>
      <c r="T5">
        <f t="shared" si="15"/>
        <v>9.6439763190269385</v>
      </c>
      <c r="U5">
        <f t="shared" ref="U5:AD24" si="16">U$2*$D5^(U$1/2-1)/SQRT($C5)</f>
        <v>9.8499058853567121</v>
      </c>
      <c r="V5">
        <f t="shared" si="16"/>
        <v>10.0417903421868</v>
      </c>
      <c r="W5">
        <f t="shared" si="16"/>
        <v>10.220725871628966</v>
      </c>
      <c r="X5">
        <f t="shared" si="16"/>
        <v>10.387674231751014</v>
      </c>
      <c r="Y5">
        <f t="shared" si="16"/>
        <v>10.543485635996197</v>
      </c>
      <c r="Z5">
        <f t="shared" si="16"/>
        <v>10.688916784471791</v>
      </c>
      <c r="AA5">
        <f t="shared" si="16"/>
        <v>10.824645252956095</v>
      </c>
      <c r="AB5">
        <f t="shared" si="16"/>
        <v>10.95128110554519</v>
      </c>
      <c r="AC5">
        <f t="shared" si="16"/>
        <v>11.069376363022929</v>
      </c>
      <c r="AD5">
        <f t="shared" si="16"/>
        <v>10.456517263635458</v>
      </c>
    </row>
    <row r="6" spans="1:30" x14ac:dyDescent="0.2">
      <c r="A6" s="8">
        <f t="shared" si="13"/>
        <v>3</v>
      </c>
      <c r="B6">
        <f t="shared" ref="B6:B69" si="17">B4*A5/A4</f>
        <v>0.63661977236758138</v>
      </c>
      <c r="C6" s="2">
        <f t="shared" ref="C6:C69" si="18">0.01+C5</f>
        <v>0.03</v>
      </c>
      <c r="D6" s="2">
        <f t="shared" si="14"/>
        <v>0.97</v>
      </c>
      <c r="E6">
        <f t="shared" si="15"/>
        <v>1.8659655989795689</v>
      </c>
      <c r="F6">
        <f t="shared" ref="F6:T15" si="19">F$2*$D6^(F$1/2-1)/SQRT($C6)</f>
        <v>2.8867513459481287</v>
      </c>
      <c r="G6">
        <f t="shared" si="19"/>
        <v>3.619973262020364</v>
      </c>
      <c r="H6">
        <f t="shared" si="19"/>
        <v>4.2002232083545277</v>
      </c>
      <c r="I6">
        <f t="shared" si="19"/>
        <v>4.6818320855463371</v>
      </c>
      <c r="J6">
        <f t="shared" si="19"/>
        <v>5.0927706401298645</v>
      </c>
      <c r="K6">
        <f t="shared" si="19"/>
        <v>5.4496525475759361</v>
      </c>
      <c r="L6">
        <f t="shared" si="19"/>
        <v>5.7633187744136301</v>
      </c>
      <c r="M6">
        <f t="shared" si="19"/>
        <v>6.0413291098841801</v>
      </c>
      <c r="N6">
        <f t="shared" si="19"/>
        <v>6.2892216125788734</v>
      </c>
      <c r="O6">
        <f t="shared" si="19"/>
        <v>6.5112102628751733</v>
      </c>
      <c r="P6">
        <f t="shared" si="19"/>
        <v>6.7105994606216584</v>
      </c>
      <c r="Q6">
        <f t="shared" si="19"/>
        <v>6.8900443145333643</v>
      </c>
      <c r="R6">
        <f t="shared" si="19"/>
        <v>7.051721599869925</v>
      </c>
      <c r="S6">
        <f t="shared" si="19"/>
        <v>7.1974462916433142</v>
      </c>
      <c r="T6">
        <f t="shared" si="19"/>
        <v>7.3287535198648159</v>
      </c>
      <c r="U6">
        <f t="shared" si="16"/>
        <v>7.4469577630869503</v>
      </c>
      <c r="V6">
        <f t="shared" si="16"/>
        <v>7.5531965964106753</v>
      </c>
      <c r="W6">
        <f t="shared" si="16"/>
        <v>7.6484636790293026</v>
      </c>
      <c r="X6">
        <f t="shared" si="16"/>
        <v>7.7336340706582627</v>
      </c>
      <c r="Y6">
        <f t="shared" si="16"/>
        <v>7.8094839670088669</v>
      </c>
      <c r="Z6">
        <f t="shared" si="16"/>
        <v>7.8767063009654414</v>
      </c>
      <c r="AA6">
        <f t="shared" si="16"/>
        <v>7.9359232312366288</v>
      </c>
      <c r="AB6">
        <f t="shared" si="16"/>
        <v>7.9876962533881359</v>
      </c>
      <c r="AC6">
        <f t="shared" si="16"/>
        <v>8.0325344705734238</v>
      </c>
      <c r="AD6">
        <f t="shared" si="16"/>
        <v>5.1650995862337394</v>
      </c>
    </row>
    <row r="7" spans="1:30" x14ac:dyDescent="0.2">
      <c r="A7" s="8">
        <f t="shared" si="13"/>
        <v>4</v>
      </c>
      <c r="B7">
        <f t="shared" si="17"/>
        <v>0.75</v>
      </c>
      <c r="C7" s="2">
        <f t="shared" si="18"/>
        <v>0.04</v>
      </c>
      <c r="D7" s="2">
        <f t="shared" si="14"/>
        <v>0.96</v>
      </c>
      <c r="E7">
        <f t="shared" si="15"/>
        <v>1.6243683359034922</v>
      </c>
      <c r="F7">
        <f t="shared" si="19"/>
        <v>2.5</v>
      </c>
      <c r="G7">
        <f t="shared" si="19"/>
        <v>3.1187872049347041</v>
      </c>
      <c r="H7">
        <f t="shared" si="19"/>
        <v>3.5999999999999996</v>
      </c>
      <c r="I7">
        <f t="shared" si="19"/>
        <v>3.9920476223164214</v>
      </c>
      <c r="J7">
        <f t="shared" si="19"/>
        <v>4.3199999999999994</v>
      </c>
      <c r="K7">
        <f t="shared" si="19"/>
        <v>4.5988388609085167</v>
      </c>
      <c r="L7">
        <f t="shared" si="19"/>
        <v>4.8384</v>
      </c>
      <c r="M7">
        <f t="shared" si="19"/>
        <v>5.0455832073967732</v>
      </c>
      <c r="N7">
        <f t="shared" si="19"/>
        <v>5.2254719999999999</v>
      </c>
      <c r="O7">
        <f t="shared" si="19"/>
        <v>5.3819554212232257</v>
      </c>
      <c r="P7">
        <f t="shared" si="19"/>
        <v>5.5180984319999986</v>
      </c>
      <c r="Q7">
        <f t="shared" si="19"/>
        <v>5.6363751320446873</v>
      </c>
      <c r="R7">
        <f t="shared" si="19"/>
        <v>5.7388223692799993</v>
      </c>
      <c r="S7">
        <f t="shared" si="19"/>
        <v>5.8271447518985076</v>
      </c>
      <c r="T7">
        <f t="shared" si="19"/>
        <v>5.9027887226879994</v>
      </c>
      <c r="U7">
        <f t="shared" si="16"/>
        <v>5.9669962259440705</v>
      </c>
      <c r="V7">
        <f t="shared" si="16"/>
        <v>6.0208444971417592</v>
      </c>
      <c r="W7">
        <f t="shared" si="16"/>
        <v>6.0652761637831505</v>
      </c>
      <c r="X7">
        <f t="shared" si="16"/>
        <v>6.1011224237703159</v>
      </c>
      <c r="Y7">
        <f t="shared" si="16"/>
        <v>6.1291211760334985</v>
      </c>
      <c r="Z7">
        <f t="shared" si="16"/>
        <v>6.1499314031604788</v>
      </c>
      <c r="AA7">
        <f t="shared" si="16"/>
        <v>6.1641447256108322</v>
      </c>
      <c r="AB7">
        <f t="shared" si="16"/>
        <v>6.1722947900810627</v>
      </c>
      <c r="AC7">
        <f t="shared" si="16"/>
        <v>6.1748649773075481</v>
      </c>
      <c r="AD7">
        <f t="shared" si="16"/>
        <v>2.6920602223561501</v>
      </c>
    </row>
    <row r="8" spans="1:30" x14ac:dyDescent="0.2">
      <c r="A8" s="8">
        <f t="shared" si="13"/>
        <v>5</v>
      </c>
      <c r="B8">
        <f t="shared" si="17"/>
        <v>0.84882636315677518</v>
      </c>
      <c r="C8" s="2">
        <f t="shared" si="18"/>
        <v>0.05</v>
      </c>
      <c r="D8" s="2">
        <f t="shared" si="14"/>
        <v>0.95</v>
      </c>
      <c r="E8">
        <f t="shared" si="15"/>
        <v>1.4605059227421868</v>
      </c>
      <c r="F8">
        <f t="shared" si="19"/>
        <v>2.2360679774997898</v>
      </c>
      <c r="G8">
        <f t="shared" si="19"/>
        <v>2.7749612532101549</v>
      </c>
      <c r="H8">
        <f t="shared" si="19"/>
        <v>3.1863968679372001</v>
      </c>
      <c r="I8">
        <f t="shared" si="19"/>
        <v>3.5149509207328622</v>
      </c>
      <c r="J8">
        <f t="shared" si="19"/>
        <v>3.7838462806754252</v>
      </c>
      <c r="K8">
        <f t="shared" si="19"/>
        <v>4.0070440496354625</v>
      </c>
      <c r="L8">
        <f t="shared" si="19"/>
        <v>4.1937629610819291</v>
      </c>
      <c r="M8">
        <f t="shared" si="19"/>
        <v>4.3505049681756445</v>
      </c>
      <c r="N8">
        <f t="shared" si="19"/>
        <v>4.482084164656313</v>
      </c>
      <c r="O8">
        <f t="shared" si="19"/>
        <v>4.5921996886298491</v>
      </c>
      <c r="P8">
        <f t="shared" si="19"/>
        <v>4.6837779520658467</v>
      </c>
      <c r="Q8">
        <f t="shared" si="19"/>
        <v>4.7591887682163883</v>
      </c>
      <c r="R8">
        <f t="shared" si="19"/>
        <v>4.8203881423344335</v>
      </c>
      <c r="S8">
        <f t="shared" si="19"/>
        <v>4.8690162013290736</v>
      </c>
      <c r="T8">
        <f t="shared" si="19"/>
        <v>4.9064665020189766</v>
      </c>
      <c r="U8">
        <f t="shared" si="16"/>
        <v>4.9339364173467954</v>
      </c>
      <c r="V8">
        <f t="shared" si="16"/>
        <v>4.9524646254754048</v>
      </c>
      <c r="W8">
        <f t="shared" si="16"/>
        <v>4.9629595727429523</v>
      </c>
      <c r="X8">
        <f t="shared" si="16"/>
        <v>4.9662214716572812</v>
      </c>
      <c r="Y8">
        <f t="shared" si="16"/>
        <v>4.9629595727429523</v>
      </c>
      <c r="Z8">
        <f t="shared" si="16"/>
        <v>4.953805917978138</v>
      </c>
      <c r="AA8">
        <f t="shared" si="16"/>
        <v>4.9393264319203665</v>
      </c>
      <c r="AB8">
        <f t="shared" si="16"/>
        <v>4.9200299685373778</v>
      </c>
      <c r="AC8">
        <f t="shared" si="16"/>
        <v>4.8963757672949724</v>
      </c>
      <c r="AD8">
        <f t="shared" si="16"/>
        <v>1.4414381251448134</v>
      </c>
    </row>
    <row r="9" spans="1:30" x14ac:dyDescent="0.2">
      <c r="A9" s="8">
        <f t="shared" si="13"/>
        <v>6</v>
      </c>
      <c r="B9">
        <f t="shared" si="17"/>
        <v>0.9375</v>
      </c>
      <c r="C9" s="2">
        <f t="shared" si="18"/>
        <v>6.0000000000000005E-2</v>
      </c>
      <c r="D9" s="2">
        <f t="shared" si="14"/>
        <v>0.94</v>
      </c>
      <c r="E9">
        <f t="shared" si="15"/>
        <v>1.3403264107207216</v>
      </c>
      <c r="F9">
        <f t="shared" si="19"/>
        <v>2.0412414523193148</v>
      </c>
      <c r="G9">
        <f t="shared" si="19"/>
        <v>2.5198136521549568</v>
      </c>
      <c r="H9">
        <f t="shared" si="19"/>
        <v>2.878150447770234</v>
      </c>
      <c r="I9">
        <f t="shared" si="19"/>
        <v>3.1581664440342117</v>
      </c>
      <c r="J9">
        <f t="shared" si="19"/>
        <v>3.3818267761300249</v>
      </c>
      <c r="K9">
        <f t="shared" si="19"/>
        <v>3.5624117488705909</v>
      </c>
      <c r="L9">
        <f t="shared" si="19"/>
        <v>3.7087366978225935</v>
      </c>
      <c r="M9">
        <f t="shared" si="19"/>
        <v>3.8270480502152631</v>
      </c>
      <c r="N9">
        <f t="shared" si="19"/>
        <v>3.9219890579473931</v>
      </c>
      <c r="O9">
        <f t="shared" si="19"/>
        <v>3.997139074669275</v>
      </c>
      <c r="P9">
        <f t="shared" si="19"/>
        <v>4.0553366859176041</v>
      </c>
      <c r="Q9">
        <f t="shared" si="19"/>
        <v>4.0988844329335841</v>
      </c>
      <c r="R9">
        <f t="shared" si="19"/>
        <v>4.1296845251594263</v>
      </c>
      <c r="S9">
        <f t="shared" si="19"/>
        <v>4.1493322413389206</v>
      </c>
      <c r="T9">
        <f t="shared" si="19"/>
        <v>4.1591822717677083</v>
      </c>
      <c r="U9">
        <f t="shared" si="16"/>
        <v>4.1603971273158242</v>
      </c>
      <c r="V9">
        <f t="shared" si="16"/>
        <v>4.1539832939279995</v>
      </c>
      <c r="W9">
        <f t="shared" si="16"/>
        <v>4.1408187878931617</v>
      </c>
      <c r="X9">
        <f t="shared" si="16"/>
        <v>4.1216745349752255</v>
      </c>
      <c r="Y9">
        <f t="shared" si="16"/>
        <v>4.0972312217048117</v>
      </c>
      <c r="Z9">
        <f t="shared" si="16"/>
        <v>4.0680927660205475</v>
      </c>
      <c r="AA9">
        <f t="shared" si="16"/>
        <v>4.0347972221359765</v>
      </c>
      <c r="AB9">
        <f t="shared" si="16"/>
        <v>3.9978257091529197</v>
      </c>
      <c r="AC9">
        <f t="shared" si="16"/>
        <v>3.9576097970168531</v>
      </c>
      <c r="AD9">
        <f t="shared" si="16"/>
        <v>0.78345408419542351</v>
      </c>
    </row>
    <row r="10" spans="1:30" x14ac:dyDescent="0.2">
      <c r="A10" s="8">
        <f t="shared" si="13"/>
        <v>7</v>
      </c>
      <c r="B10">
        <f t="shared" si="17"/>
        <v>1.0185916357881302</v>
      </c>
      <c r="C10" s="2">
        <f t="shared" si="18"/>
        <v>7.0000000000000007E-2</v>
      </c>
      <c r="D10" s="2">
        <f t="shared" si="14"/>
        <v>0.92999999999999994</v>
      </c>
      <c r="E10">
        <f t="shared" si="15"/>
        <v>1.2475548043663902</v>
      </c>
      <c r="F10">
        <f t="shared" si="19"/>
        <v>1.8898223650461359</v>
      </c>
      <c r="G10">
        <f t="shared" si="19"/>
        <v>2.320451936121485</v>
      </c>
      <c r="H10">
        <f t="shared" si="19"/>
        <v>2.6363021992393598</v>
      </c>
      <c r="I10">
        <f t="shared" si="19"/>
        <v>2.8773604007906415</v>
      </c>
      <c r="J10">
        <f t="shared" si="19"/>
        <v>3.0647013066157549</v>
      </c>
      <c r="K10">
        <f t="shared" si="19"/>
        <v>3.2111342072823557</v>
      </c>
      <c r="L10">
        <f t="shared" si="19"/>
        <v>3.3252009176780941</v>
      </c>
      <c r="M10">
        <f t="shared" si="19"/>
        <v>3.4129769288829608</v>
      </c>
      <c r="N10">
        <f t="shared" si="19"/>
        <v>3.4789914601207057</v>
      </c>
      <c r="O10">
        <f t="shared" si="19"/>
        <v>3.5267428265123932</v>
      </c>
      <c r="P10">
        <f t="shared" si="19"/>
        <v>3.5590082637034817</v>
      </c>
      <c r="Q10">
        <f t="shared" si="19"/>
        <v>3.5780409039889367</v>
      </c>
      <c r="R10">
        <f t="shared" si="19"/>
        <v>3.5857008256812577</v>
      </c>
      <c r="S10">
        <f t="shared" si="19"/>
        <v>3.5835455823027655</v>
      </c>
      <c r="T10">
        <f t="shared" si="19"/>
        <v>3.5728947513038243</v>
      </c>
      <c r="U10">
        <f t="shared" si="16"/>
        <v>3.5548772176443433</v>
      </c>
      <c r="V10">
        <f t="shared" si="16"/>
        <v>3.5304666261320912</v>
      </c>
      <c r="W10">
        <f t="shared" si="16"/>
        <v>3.5005085072568418</v>
      </c>
      <c r="X10">
        <f t="shared" si="16"/>
        <v>3.4657414046530022</v>
      </c>
      <c r="Y10">
        <f t="shared" si="16"/>
        <v>3.4268135913145916</v>
      </c>
      <c r="Z10">
        <f t="shared" si="16"/>
        <v>3.3842964816436569</v>
      </c>
      <c r="AA10">
        <f t="shared" si="16"/>
        <v>3.3386955275379311</v>
      </c>
      <c r="AB10">
        <f t="shared" si="16"/>
        <v>3.2904591701071735</v>
      </c>
      <c r="AC10">
        <f t="shared" si="16"/>
        <v>3.2399862684628964</v>
      </c>
      <c r="AD10">
        <f t="shared" si="16"/>
        <v>0.42947689720146437</v>
      </c>
    </row>
    <row r="11" spans="1:30" x14ac:dyDescent="0.2">
      <c r="A11" s="8">
        <f t="shared" si="13"/>
        <v>8</v>
      </c>
      <c r="B11">
        <f t="shared" si="17"/>
        <v>1.09375</v>
      </c>
      <c r="C11" s="2">
        <f t="shared" si="18"/>
        <v>0.08</v>
      </c>
      <c r="D11" s="2">
        <f t="shared" si="14"/>
        <v>0.92</v>
      </c>
      <c r="E11">
        <f t="shared" si="15"/>
        <v>1.173305807059519</v>
      </c>
      <c r="F11">
        <f t="shared" si="19"/>
        <v>1.7677669529663689</v>
      </c>
      <c r="G11">
        <f t="shared" si="19"/>
        <v>2.1588826849895151</v>
      </c>
      <c r="H11">
        <f t="shared" si="19"/>
        <v>2.439518395093589</v>
      </c>
      <c r="I11">
        <f t="shared" si="19"/>
        <v>2.648229426920472</v>
      </c>
      <c r="J11">
        <f t="shared" si="19"/>
        <v>2.8054461543576275</v>
      </c>
      <c r="K11">
        <f t="shared" si="19"/>
        <v>2.923645287320201</v>
      </c>
      <c r="L11">
        <f t="shared" si="19"/>
        <v>3.0111788723438537</v>
      </c>
      <c r="M11">
        <f t="shared" si="19"/>
        <v>3.0740041878109543</v>
      </c>
      <c r="N11">
        <f t="shared" si="19"/>
        <v>3.1165701328758888</v>
      </c>
      <c r="O11">
        <f t="shared" si="19"/>
        <v>3.1423153919845319</v>
      </c>
      <c r="P11">
        <f t="shared" si="19"/>
        <v>3.1539689744703994</v>
      </c>
      <c r="Q11">
        <f t="shared" si="19"/>
        <v>3.1537419934099304</v>
      </c>
      <c r="R11">
        <f t="shared" si="19"/>
        <v>3.143455744555498</v>
      </c>
      <c r="S11">
        <f t="shared" si="19"/>
        <v>3.1246305288553775</v>
      </c>
      <c r="T11">
        <f t="shared" si="19"/>
        <v>3.0985492339189911</v>
      </c>
      <c r="U11">
        <f t="shared" si="16"/>
        <v>3.0663040923167442</v>
      </c>
      <c r="V11">
        <f t="shared" si="16"/>
        <v>3.028831876155814</v>
      </c>
      <c r="W11">
        <f t="shared" si="16"/>
        <v>2.9869409275744285</v>
      </c>
      <c r="X11">
        <f t="shared" si="16"/>
        <v>2.9413322886224238</v>
      </c>
      <c r="Y11">
        <f t="shared" si="16"/>
        <v>2.8926164772299732</v>
      </c>
      <c r="Z11">
        <f t="shared" si="16"/>
        <v>2.8413269908092618</v>
      </c>
      <c r="AA11">
        <f t="shared" si="16"/>
        <v>2.7879313094826026</v>
      </c>
      <c r="AB11">
        <f t="shared" si="16"/>
        <v>2.73283996025109</v>
      </c>
      <c r="AC11">
        <f t="shared" si="16"/>
        <v>2.6764140571032988</v>
      </c>
      <c r="AD11">
        <f t="shared" si="16"/>
        <v>0.23652818222480637</v>
      </c>
    </row>
    <row r="12" spans="1:30" x14ac:dyDescent="0.2">
      <c r="A12" s="8">
        <f t="shared" si="13"/>
        <v>9</v>
      </c>
      <c r="B12">
        <f t="shared" si="17"/>
        <v>1.164104726615006</v>
      </c>
      <c r="C12" s="2">
        <f t="shared" si="18"/>
        <v>0.09</v>
      </c>
      <c r="D12" s="2">
        <f t="shared" si="14"/>
        <v>0.91</v>
      </c>
      <c r="E12">
        <f t="shared" si="15"/>
        <v>1.1122647568838246</v>
      </c>
      <c r="F12">
        <f t="shared" si="19"/>
        <v>1.6666666666666667</v>
      </c>
      <c r="G12">
        <f t="shared" si="19"/>
        <v>2.0243218575285611</v>
      </c>
      <c r="H12">
        <f t="shared" si="19"/>
        <v>2.2749999999999999</v>
      </c>
      <c r="I12">
        <f t="shared" si="19"/>
        <v>2.4561771871346543</v>
      </c>
      <c r="J12">
        <f t="shared" si="19"/>
        <v>2.5878125000000005</v>
      </c>
      <c r="K12">
        <f t="shared" si="19"/>
        <v>2.6821454883510425</v>
      </c>
      <c r="L12">
        <f t="shared" si="19"/>
        <v>2.7473942708333339</v>
      </c>
      <c r="M12">
        <f t="shared" si="19"/>
        <v>2.7894313078850845</v>
      </c>
      <c r="N12">
        <f t="shared" si="19"/>
        <v>2.8126448847656258</v>
      </c>
      <c r="O12">
        <f t="shared" si="19"/>
        <v>2.8204249890838082</v>
      </c>
      <c r="P12">
        <f t="shared" si="19"/>
        <v>2.8154575296503914</v>
      </c>
      <c r="Q12">
        <f t="shared" si="19"/>
        <v>2.799912807345017</v>
      </c>
      <c r="R12">
        <f t="shared" si="19"/>
        <v>2.7755718813136778</v>
      </c>
      <c r="S12">
        <f t="shared" si="19"/>
        <v>2.7439145511981162</v>
      </c>
      <c r="T12">
        <f t="shared" si="19"/>
        <v>2.7061825842808358</v>
      </c>
      <c r="U12">
        <f t="shared" si="16"/>
        <v>2.6634263910296392</v>
      </c>
      <c r="V12">
        <f t="shared" si="16"/>
        <v>2.6165402861765332</v>
      </c>
      <c r="W12">
        <f t="shared" si="16"/>
        <v>2.5662896638273813</v>
      </c>
      <c r="X12">
        <f t="shared" si="16"/>
        <v>2.5133323082217918</v>
      </c>
      <c r="Y12">
        <f t="shared" si="16"/>
        <v>2.4582353621925441</v>
      </c>
      <c r="Z12">
        <f t="shared" si="16"/>
        <v>2.4014890205059225</v>
      </c>
      <c r="AA12">
        <f t="shared" si="16"/>
        <v>2.3435177119568924</v>
      </c>
      <c r="AB12">
        <f t="shared" si="16"/>
        <v>2.2846893272358617</v>
      </c>
      <c r="AC12">
        <f t="shared" si="16"/>
        <v>2.2253229056147195</v>
      </c>
      <c r="AD12">
        <f t="shared" si="16"/>
        <v>0.13053630543887063</v>
      </c>
    </row>
    <row r="13" spans="1:30" x14ac:dyDescent="0.2">
      <c r="A13" s="8">
        <f t="shared" si="13"/>
        <v>10</v>
      </c>
      <c r="B13" s="5">
        <f t="shared" si="17"/>
        <v>1.23046875</v>
      </c>
      <c r="C13" s="2">
        <f t="shared" si="18"/>
        <v>9.9999999999999992E-2</v>
      </c>
      <c r="D13" s="2">
        <f t="shared" si="14"/>
        <v>0.9</v>
      </c>
      <c r="E13">
        <f t="shared" si="15"/>
        <v>1.0610329539459691</v>
      </c>
      <c r="F13">
        <f t="shared" si="19"/>
        <v>1.5811388300841895</v>
      </c>
      <c r="G13">
        <f t="shared" si="19"/>
        <v>1.9098593171027438</v>
      </c>
      <c r="H13">
        <f t="shared" si="19"/>
        <v>2.1345374206136563</v>
      </c>
      <c r="I13">
        <f t="shared" si="19"/>
        <v>2.2918311805232929</v>
      </c>
      <c r="J13">
        <f t="shared" si="19"/>
        <v>2.401354598190363</v>
      </c>
      <c r="K13">
        <f>K$2*$D13^(K$1/2-1)/SQRT($C13)</f>
        <v>2.4751776749651562</v>
      </c>
      <c r="L13">
        <f t="shared" si="19"/>
        <v>2.5214223280998818</v>
      </c>
      <c r="M13">
        <f t="shared" si="19"/>
        <v>2.5458970371070184</v>
      </c>
      <c r="N13">
        <f t="shared" si="19"/>
        <v>2.5529401072011302</v>
      </c>
      <c r="O13">
        <f t="shared" si="19"/>
        <v>2.5458970371070184</v>
      </c>
      <c r="P13">
        <f t="shared" si="19"/>
        <v>2.5274107061291189</v>
      </c>
      <c r="Q13">
        <f t="shared" si="19"/>
        <v>2.4996080000687093</v>
      </c>
      <c r="R13">
        <f t="shared" si="19"/>
        <v>2.4642254384758915</v>
      </c>
      <c r="S13">
        <f t="shared" si="19"/>
        <v>2.4226969846819797</v>
      </c>
      <c r="T13">
        <f t="shared" si="19"/>
        <v>2.376217387101752</v>
      </c>
      <c r="U13">
        <f t="shared" si="16"/>
        <v>2.3257891052947004</v>
      </c>
      <c r="V13">
        <f t="shared" si="16"/>
        <v>2.2722578764160506</v>
      </c>
      <c r="W13">
        <f t="shared" si="16"/>
        <v>2.216340206222009</v>
      </c>
      <c r="X13">
        <f t="shared" si="16"/>
        <v>2.1586449825952481</v>
      </c>
      <c r="Y13">
        <f t="shared" si="16"/>
        <v>2.0996907216840084</v>
      </c>
      <c r="Z13">
        <f t="shared" si="16"/>
        <v>2.0399195085525097</v>
      </c>
      <c r="AA13">
        <f t="shared" si="16"/>
        <v>1.9797083947306369</v>
      </c>
      <c r="AB13">
        <f t="shared" si="16"/>
        <v>1.9193788103198615</v>
      </c>
      <c r="AC13">
        <f t="shared" si="16"/>
        <v>1.8592044054861636</v>
      </c>
      <c r="AD13">
        <f t="shared" si="16"/>
        <v>7.2062165750934867E-2</v>
      </c>
    </row>
    <row r="14" spans="1:30" x14ac:dyDescent="0.2">
      <c r="A14" s="8">
        <f t="shared" si="13"/>
        <v>11</v>
      </c>
      <c r="B14">
        <f t="shared" si="17"/>
        <v>1.2934496962388957</v>
      </c>
      <c r="C14" s="2">
        <f t="shared" si="18"/>
        <v>0.10999999999999999</v>
      </c>
      <c r="D14" s="2">
        <f t="shared" si="14"/>
        <v>0.89</v>
      </c>
      <c r="E14">
        <f t="shared" si="15"/>
        <v>1.0173228081785166</v>
      </c>
      <c r="F14">
        <f t="shared" si="19"/>
        <v>1.5075567228888183</v>
      </c>
      <c r="G14">
        <f t="shared" si="19"/>
        <v>1.8108345985577592</v>
      </c>
      <c r="H14">
        <f t="shared" si="19"/>
        <v>2.0125882250565721</v>
      </c>
      <c r="I14">
        <f t="shared" si="19"/>
        <v>2.1488570569552077</v>
      </c>
      <c r="J14">
        <f t="shared" si="19"/>
        <v>2.2390044003754368</v>
      </c>
      <c r="K14">
        <f t="shared" si="19"/>
        <v>2.2949793368281619</v>
      </c>
      <c r="L14">
        <f t="shared" si="19"/>
        <v>2.3248329023898284</v>
      </c>
      <c r="M14">
        <f t="shared" si="19"/>
        <v>2.3343218397452161</v>
      </c>
      <c r="N14">
        <f t="shared" si="19"/>
        <v>2.327738943517816</v>
      </c>
      <c r="O14">
        <f t="shared" si="19"/>
        <v>2.3083849304147144</v>
      </c>
      <c r="P14">
        <f t="shared" si="19"/>
        <v>2.2788564257039421</v>
      </c>
      <c r="Q14">
        <f t="shared" si="19"/>
        <v>2.2412319142571953</v>
      </c>
      <c r="R14">
        <f t="shared" si="19"/>
        <v>2.1971974037828841</v>
      </c>
      <c r="S14">
        <f t="shared" si="19"/>
        <v>2.1481345885880501</v>
      </c>
      <c r="T14">
        <f t="shared" si="19"/>
        <v>2.0951846671786787</v>
      </c>
      <c r="U14">
        <f t="shared" si="16"/>
        <v>2.0392957694329228</v>
      </c>
      <c r="V14">
        <f t="shared" si="16"/>
        <v>1.9812590009008382</v>
      </c>
      <c r="W14">
        <f t="shared" si="16"/>
        <v>1.9217363662538485</v>
      </c>
      <c r="X14">
        <f t="shared" si="16"/>
        <v>1.8612827614018432</v>
      </c>
      <c r="Y14">
        <f t="shared" si="16"/>
        <v>1.8003635431220264</v>
      </c>
      <c r="Z14">
        <f t="shared" si="16"/>
        <v>1.7393687405300224</v>
      </c>
      <c r="AA14">
        <f t="shared" si="16"/>
        <v>1.6786246749680609</v>
      </c>
      <c r="AB14">
        <f t="shared" si="16"/>
        <v>1.6184035508477073</v>
      </c>
      <c r="AC14">
        <f t="shared" si="16"/>
        <v>1.5589314372746863</v>
      </c>
      <c r="AD14">
        <f t="shared" si="16"/>
        <v>3.974095787917948E-2</v>
      </c>
    </row>
    <row r="15" spans="1:30" x14ac:dyDescent="0.2">
      <c r="A15" s="8">
        <f t="shared" si="13"/>
        <v>12</v>
      </c>
      <c r="B15">
        <f t="shared" si="17"/>
        <v>1.353515625</v>
      </c>
      <c r="C15" s="2">
        <f t="shared" si="18"/>
        <v>0.11999999999999998</v>
      </c>
      <c r="D15" s="2">
        <f t="shared" si="14"/>
        <v>0.88</v>
      </c>
      <c r="E15">
        <f t="shared" si="15"/>
        <v>0.97953096209561274</v>
      </c>
      <c r="F15">
        <f t="shared" si="19"/>
        <v>1.4433756729740645</v>
      </c>
      <c r="G15">
        <f t="shared" si="19"/>
        <v>1.7239744932882783</v>
      </c>
      <c r="H15">
        <f t="shared" si="19"/>
        <v>1.9052558883257653</v>
      </c>
      <c r="I15">
        <f t="shared" si="19"/>
        <v>2.02279673879158</v>
      </c>
      <c r="J15">
        <f t="shared" si="19"/>
        <v>2.0957814771583418</v>
      </c>
      <c r="K15">
        <f t="shared" si="19"/>
        <v>2.1360733561639083</v>
      </c>
      <c r="L15">
        <f t="shared" si="19"/>
        <v>2.1516689832158975</v>
      </c>
      <c r="M15">
        <f t="shared" si="19"/>
        <v>2.1482794896277024</v>
      </c>
      <c r="N15">
        <f t="shared" si="19"/>
        <v>2.1301522933837385</v>
      </c>
      <c r="O15">
        <f t="shared" si="19"/>
        <v>2.1005399454137534</v>
      </c>
      <c r="P15">
        <f t="shared" si="19"/>
        <v>2.0619874199954591</v>
      </c>
      <c r="Q15">
        <f t="shared" si="19"/>
        <v>2.0165183475972035</v>
      </c>
      <c r="R15">
        <f t="shared" si="19"/>
        <v>1.9657613403956706</v>
      </c>
      <c r="S15">
        <f t="shared" si="19"/>
        <v>1.911038926338273</v>
      </c>
      <c r="T15">
        <f t="shared" si="19"/>
        <v>1.8534321209444899</v>
      </c>
      <c r="U15">
        <f t="shared" si="16"/>
        <v>1.7938285388561923</v>
      </c>
      <c r="V15">
        <f t="shared" si="16"/>
        <v>1.732959033083098</v>
      </c>
      <c r="W15">
        <f t="shared" si="16"/>
        <v>1.6714261209107109</v>
      </c>
      <c r="X15">
        <f t="shared" si="16"/>
        <v>1.6097263907305221</v>
      </c>
      <c r="Y15">
        <f t="shared" si="16"/>
        <v>1.5482684067383428</v>
      </c>
      <c r="Z15">
        <f t="shared" si="16"/>
        <v>1.4873871850350024</v>
      </c>
      <c r="AA15">
        <f t="shared" si="16"/>
        <v>1.4273560168787771</v>
      </c>
      <c r="AB15">
        <f t="shared" si="16"/>
        <v>1.368396210232202</v>
      </c>
      <c r="AC15">
        <f t="shared" si="16"/>
        <v>1.3106851772382511</v>
      </c>
      <c r="AD15">
        <f t="shared" si="16"/>
        <v>2.187180675226906E-2</v>
      </c>
    </row>
    <row r="16" spans="1:30" x14ac:dyDescent="0.2">
      <c r="A16" s="8">
        <f t="shared" si="13"/>
        <v>13</v>
      </c>
      <c r="B16">
        <f t="shared" si="17"/>
        <v>1.4110360322606135</v>
      </c>
      <c r="C16" s="2">
        <f t="shared" si="18"/>
        <v>0.12999999999999998</v>
      </c>
      <c r="D16" s="2">
        <f t="shared" si="14"/>
        <v>0.87</v>
      </c>
      <c r="E16">
        <f t="shared" si="15"/>
        <v>0.94649609135434487</v>
      </c>
      <c r="F16">
        <f t="shared" si="15"/>
        <v>1.386750490563073</v>
      </c>
      <c r="G16">
        <f t="shared" si="15"/>
        <v>1.6469031989565597</v>
      </c>
      <c r="H16">
        <f t="shared" si="15"/>
        <v>1.80970939018481</v>
      </c>
      <c r="I16">
        <f t="shared" si="15"/>
        <v>1.9104077107896096</v>
      </c>
      <c r="J16">
        <f t="shared" si="15"/>
        <v>1.9680589618259812</v>
      </c>
      <c r="K16">
        <f t="shared" si="15"/>
        <v>1.9944656500643525</v>
      </c>
      <c r="L16">
        <f t="shared" si="15"/>
        <v>1.9975798462533709</v>
      </c>
      <c r="M16">
        <f t="shared" si="15"/>
        <v>1.983068703492556</v>
      </c>
      <c r="N16">
        <f t="shared" si="15"/>
        <v>1.9551312745204867</v>
      </c>
      <c r="O16">
        <f t="shared" si="15"/>
        <v>1.9169664133761377</v>
      </c>
      <c r="P16">
        <f t="shared" si="15"/>
        <v>1.8710606297161061</v>
      </c>
      <c r="Q16">
        <f t="shared" si="15"/>
        <v>1.819375395967898</v>
      </c>
      <c r="R16">
        <f t="shared" si="15"/>
        <v>1.7634746435074298</v>
      </c>
      <c r="S16">
        <f t="shared" si="15"/>
        <v>1.7046147940683845</v>
      </c>
      <c r="T16">
        <f t="shared" si="15"/>
        <v>1.6438102926979972</v>
      </c>
      <c r="U16">
        <f t="shared" si="16"/>
        <v>1.5818825288954608</v>
      </c>
      <c r="V16">
        <f t="shared" si="16"/>
        <v>1.5194971393127112</v>
      </c>
      <c r="W16">
        <f t="shared" si="16"/>
        <v>1.4571929648531128</v>
      </c>
      <c r="X16">
        <f t="shared" si="16"/>
        <v>1.3954048729355064</v>
      </c>
      <c r="Y16">
        <f t="shared" si="16"/>
        <v>1.3344819783391666</v>
      </c>
      <c r="Z16">
        <f t="shared" si="16"/>
        <v>1.2747023514265852</v>
      </c>
      <c r="AA16">
        <f t="shared" si="16"/>
        <v>1.2162850031148402</v>
      </c>
      <c r="AB16">
        <f t="shared" si="16"/>
        <v>1.1593997296384533</v>
      </c>
      <c r="AC16">
        <f t="shared" si="16"/>
        <v>1.1041752550016464</v>
      </c>
      <c r="AD16">
        <f t="shared" si="16"/>
        <v>1.2003172566107405E-2</v>
      </c>
    </row>
    <row r="17" spans="1:30" x14ac:dyDescent="0.2">
      <c r="A17" s="8">
        <f t="shared" si="13"/>
        <v>14</v>
      </c>
      <c r="B17">
        <f t="shared" si="17"/>
        <v>1.46630859375</v>
      </c>
      <c r="C17" s="2">
        <f t="shared" si="18"/>
        <v>0.13999999999999999</v>
      </c>
      <c r="D17" s="2">
        <f t="shared" si="14"/>
        <v>0.86</v>
      </c>
      <c r="E17">
        <f t="shared" si="15"/>
        <v>0.91735384128431319</v>
      </c>
      <c r="F17">
        <f t="shared" si="15"/>
        <v>1.3363062095621221</v>
      </c>
      <c r="G17">
        <f t="shared" si="15"/>
        <v>1.5778486070090183</v>
      </c>
      <c r="H17">
        <f t="shared" si="15"/>
        <v>1.7238350103351374</v>
      </c>
      <c r="I17">
        <f t="shared" si="15"/>
        <v>1.8092664027036747</v>
      </c>
      <c r="J17">
        <f t="shared" si="15"/>
        <v>1.8531226361102726</v>
      </c>
      <c r="K17">
        <f t="shared" si="15"/>
        <v>1.867162927590192</v>
      </c>
      <c r="L17">
        <f t="shared" si="15"/>
        <v>1.8592997115639736</v>
      </c>
      <c r="M17">
        <f t="shared" si="15"/>
        <v>1.8351544202600745</v>
      </c>
      <c r="N17">
        <f t="shared" si="15"/>
        <v>1.7988724709381438</v>
      </c>
      <c r="O17">
        <f t="shared" si="15"/>
        <v>1.7535920015818491</v>
      </c>
      <c r="P17">
        <f t="shared" si="15"/>
        <v>1.7017333575074842</v>
      </c>
      <c r="Q17">
        <f t="shared" si="15"/>
        <v>1.645188132393153</v>
      </c>
      <c r="R17">
        <f t="shared" si="15"/>
        <v>1.5854482447444727</v>
      </c>
      <c r="S17">
        <f t="shared" si="15"/>
        <v>1.5236973164625816</v>
      </c>
      <c r="T17">
        <f t="shared" si="15"/>
        <v>1.4608773112288356</v>
      </c>
      <c r="U17">
        <f t="shared" si="16"/>
        <v>1.3977383383016748</v>
      </c>
      <c r="V17">
        <f t="shared" si="16"/>
        <v>1.3348766431353483</v>
      </c>
      <c r="W17">
        <f t="shared" si="16"/>
        <v>1.2727640868770547</v>
      </c>
      <c r="X17">
        <f t="shared" si="16"/>
        <v>1.211771352712866</v>
      </c>
      <c r="Y17">
        <f t="shared" si="16"/>
        <v>1.1521864365413335</v>
      </c>
      <c r="Z17">
        <f t="shared" si="16"/>
        <v>1.0942295314997181</v>
      </c>
      <c r="AA17">
        <f t="shared" si="16"/>
        <v>1.0380651133029539</v>
      </c>
      <c r="AB17">
        <f t="shared" si="16"/>
        <v>0.98381182423020108</v>
      </c>
      <c r="AC17">
        <f t="shared" si="16"/>
        <v>0.93155060602491169</v>
      </c>
      <c r="AD17">
        <f t="shared" si="16"/>
        <v>6.5642398424205937E-3</v>
      </c>
    </row>
    <row r="18" spans="1:30" x14ac:dyDescent="0.2">
      <c r="A18" s="8">
        <f t="shared" si="13"/>
        <v>15</v>
      </c>
      <c r="B18">
        <f t="shared" si="17"/>
        <v>1.5195772655114299</v>
      </c>
      <c r="C18" s="2">
        <f t="shared" si="18"/>
        <v>0.15</v>
      </c>
      <c r="D18" s="2">
        <f t="shared" si="14"/>
        <v>0.85</v>
      </c>
      <c r="E18">
        <f t="shared" si="15"/>
        <v>0.89144598834476929</v>
      </c>
      <c r="F18">
        <f t="shared" si="15"/>
        <v>1.2909944487358056</v>
      </c>
      <c r="G18">
        <f t="shared" si="15"/>
        <v>1.515458180186108</v>
      </c>
      <c r="H18">
        <f t="shared" si="15"/>
        <v>1.6460179221381519</v>
      </c>
      <c r="I18">
        <f t="shared" si="15"/>
        <v>1.7175192708775886</v>
      </c>
      <c r="J18">
        <f t="shared" si="15"/>
        <v>1.7488940422717865</v>
      </c>
      <c r="K18">
        <f t="shared" si="15"/>
        <v>1.7518696562951404</v>
      </c>
      <c r="L18">
        <f t="shared" si="15"/>
        <v>1.7343199252528549</v>
      </c>
      <c r="M18">
        <f t="shared" si="15"/>
        <v>1.7018162375438506</v>
      </c>
      <c r="N18">
        <f t="shared" si="15"/>
        <v>1.6584434285230423</v>
      </c>
      <c r="O18">
        <f t="shared" si="15"/>
        <v>1.6072708910136373</v>
      </c>
      <c r="P18">
        <f t="shared" si="15"/>
        <v>1.5506446056690446</v>
      </c>
      <c r="Q18">
        <f t="shared" si="15"/>
        <v>1.4903784625762817</v>
      </c>
      <c r="R18">
        <f t="shared" si="15"/>
        <v>1.4278852410535783</v>
      </c>
      <c r="S18">
        <f t="shared" si="15"/>
        <v>1.3642695157429039</v>
      </c>
      <c r="T18">
        <f t="shared" si="15"/>
        <v>1.3003954873880801</v>
      </c>
      <c r="U18">
        <f t="shared" si="16"/>
        <v>1.2369376942735664</v>
      </c>
      <c r="V18">
        <f t="shared" si="16"/>
        <v>1.1744196745473598</v>
      </c>
      <c r="W18">
        <f t="shared" si="16"/>
        <v>1.1132439248462096</v>
      </c>
      <c r="X18">
        <f t="shared" si="16"/>
        <v>1.0537154302188814</v>
      </c>
      <c r="Y18">
        <f t="shared" si="16"/>
        <v>0.99606035380976632</v>
      </c>
      <c r="Z18">
        <f t="shared" si="16"/>
        <v>0.94044102147035147</v>
      </c>
      <c r="AA18">
        <f t="shared" si="16"/>
        <v>0.88696802934488739</v>
      </c>
      <c r="AB18">
        <f t="shared" si="16"/>
        <v>0.83571008953388048</v>
      </c>
      <c r="AC18">
        <f t="shared" si="16"/>
        <v>0.78670207820155225</v>
      </c>
      <c r="AD18">
        <f t="shared" si="16"/>
        <v>3.575247224585409E-3</v>
      </c>
    </row>
    <row r="19" spans="1:30" x14ac:dyDescent="0.2">
      <c r="A19" s="8">
        <f t="shared" si="13"/>
        <v>16</v>
      </c>
      <c r="B19">
        <f t="shared" si="17"/>
        <v>1.571044921875</v>
      </c>
      <c r="C19" s="2">
        <f t="shared" si="18"/>
        <v>0.16</v>
      </c>
      <c r="D19" s="2">
        <f t="shared" si="14"/>
        <v>0.84</v>
      </c>
      <c r="E19">
        <f t="shared" si="15"/>
        <v>0.86826139755357079</v>
      </c>
      <c r="F19">
        <f t="shared" si="15"/>
        <v>1.25</v>
      </c>
      <c r="G19">
        <f t="shared" si="15"/>
        <v>1.4586791478899988</v>
      </c>
      <c r="H19">
        <f t="shared" si="15"/>
        <v>1.575</v>
      </c>
      <c r="I19">
        <f t="shared" si="15"/>
        <v>1.6337206456367985</v>
      </c>
      <c r="J19">
        <f t="shared" si="15"/>
        <v>1.6537499999999996</v>
      </c>
      <c r="K19">
        <f t="shared" si="15"/>
        <v>1.6467904108018929</v>
      </c>
      <c r="L19">
        <f t="shared" si="15"/>
        <v>1.6206749999999996</v>
      </c>
      <c r="M19">
        <f t="shared" si="15"/>
        <v>1.5809187943698171</v>
      </c>
      <c r="N19">
        <f t="shared" si="15"/>
        <v>1.5315378749999997</v>
      </c>
      <c r="O19">
        <f t="shared" si="15"/>
        <v>1.475524208078496</v>
      </c>
      <c r="P19">
        <f t="shared" si="15"/>
        <v>1.4151409964999995</v>
      </c>
      <c r="Q19">
        <f t="shared" si="15"/>
        <v>1.3521167288573857</v>
      </c>
      <c r="R19">
        <f t="shared" si="15"/>
        <v>1.2877783068149995</v>
      </c>
      <c r="S19">
        <f t="shared" si="15"/>
        <v>1.2231455947202194</v>
      </c>
      <c r="T19">
        <f t="shared" si="15"/>
        <v>1.1590004761334993</v>
      </c>
      <c r="U19">
        <f t="shared" si="16"/>
        <v>1.0959384528693168</v>
      </c>
      <c r="V19">
        <f t="shared" si="16"/>
        <v>1.0344079249491482</v>
      </c>
      <c r="W19">
        <f t="shared" si="16"/>
        <v>0.97474055337553334</v>
      </c>
      <c r="X19">
        <f t="shared" si="16"/>
        <v>0.9171750267882447</v>
      </c>
      <c r="Y19">
        <f t="shared" si="16"/>
        <v>0.86187585772152409</v>
      </c>
      <c r="Z19">
        <f t="shared" si="16"/>
        <v>0.8089483736272316</v>
      </c>
      <c r="AA19">
        <f t="shared" si="16"/>
        <v>0.75845075479494117</v>
      </c>
      <c r="AB19">
        <f t="shared" si="16"/>
        <v>0.7104037535671871</v>
      </c>
      <c r="AC19">
        <f t="shared" si="16"/>
        <v>0.66479857463765302</v>
      </c>
      <c r="AD19">
        <f t="shared" si="16"/>
        <v>1.9384266564650772E-3</v>
      </c>
    </row>
    <row r="20" spans="1:30" x14ac:dyDescent="0.2">
      <c r="A20" s="8">
        <f t="shared" si="13"/>
        <v>17</v>
      </c>
      <c r="B20">
        <f t="shared" si="17"/>
        <v>1.6208824165455253</v>
      </c>
      <c r="C20" s="2">
        <f t="shared" si="18"/>
        <v>0.17</v>
      </c>
      <c r="D20" s="2">
        <f t="shared" si="14"/>
        <v>0.83</v>
      </c>
      <c r="E20">
        <f t="shared" si="15"/>
        <v>0.847396411270262</v>
      </c>
      <c r="F20">
        <f t="shared" si="15"/>
        <v>1.2126781251816647</v>
      </c>
      <c r="G20">
        <f t="shared" si="15"/>
        <v>1.4066780427086352</v>
      </c>
      <c r="H20">
        <f t="shared" si="15"/>
        <v>1.5097842658511726</v>
      </c>
      <c r="I20">
        <f t="shared" si="15"/>
        <v>1.5567237005975563</v>
      </c>
      <c r="J20">
        <f t="shared" si="15"/>
        <v>1.5664011758205916</v>
      </c>
      <c r="K20">
        <f t="shared" si="15"/>
        <v>1.5504968057951656</v>
      </c>
      <c r="L20">
        <f t="shared" si="15"/>
        <v>1.5167984719196062</v>
      </c>
      <c r="M20">
        <f t="shared" si="15"/>
        <v>1.4707569700685572</v>
      </c>
      <c r="N20">
        <f t="shared" si="15"/>
        <v>1.4163105731549321</v>
      </c>
      <c r="O20">
        <f t="shared" si="15"/>
        <v>1.3563647612854475</v>
      </c>
      <c r="P20">
        <f t="shared" si="15"/>
        <v>1.2930915532904528</v>
      </c>
      <c r="Q20">
        <f t="shared" si="15"/>
        <v>1.2281266384002776</v>
      </c>
      <c r="R20">
        <f t="shared" si="15"/>
        <v>1.1627048216669991</v>
      </c>
      <c r="S20">
        <f t="shared" si="15"/>
        <v>1.0977562721700946</v>
      </c>
      <c r="T20">
        <f t="shared" si="15"/>
        <v>1.0339767878395811</v>
      </c>
      <c r="U20">
        <f t="shared" si="16"/>
        <v>0.97188021962792359</v>
      </c>
      <c r="V20">
        <f t="shared" si="16"/>
        <v>0.9118382797760306</v>
      </c>
      <c r="W20">
        <f t="shared" si="16"/>
        <v>0.8541112047788928</v>
      </c>
      <c r="X20">
        <f t="shared" si="16"/>
        <v>0.79887164844822234</v>
      </c>
      <c r="Y20">
        <f t="shared" si="16"/>
        <v>0.74622347364892738</v>
      </c>
      <c r="Z20">
        <f t="shared" si="16"/>
        <v>0.69621664162262575</v>
      </c>
      <c r="AA20">
        <f t="shared" si="16"/>
        <v>0.64885907756330552</v>
      </c>
      <c r="AB20">
        <f t="shared" si="16"/>
        <v>0.60412616766254212</v>
      </c>
      <c r="AC20">
        <f t="shared" si="16"/>
        <v>0.56196838369830615</v>
      </c>
      <c r="AD20">
        <f t="shared" si="16"/>
        <v>1.0457464849010889E-3</v>
      </c>
    </row>
    <row r="21" spans="1:30" x14ac:dyDescent="0.2">
      <c r="A21" s="8">
        <f t="shared" si="13"/>
        <v>18</v>
      </c>
      <c r="B21">
        <f t="shared" si="17"/>
        <v>1.6692352294921875</v>
      </c>
      <c r="C21" s="2">
        <f t="shared" si="18"/>
        <v>0.18000000000000002</v>
      </c>
      <c r="D21" s="2">
        <f t="shared" si="14"/>
        <v>0.82</v>
      </c>
      <c r="E21">
        <f t="shared" si="15"/>
        <v>0.82852753952761027</v>
      </c>
      <c r="F21">
        <f t="shared" si="15"/>
        <v>1.178511301977579</v>
      </c>
      <c r="G21">
        <f t="shared" si="15"/>
        <v>1.3587851648252809</v>
      </c>
      <c r="H21">
        <f t="shared" si="15"/>
        <v>1.4495689014324222</v>
      </c>
      <c r="I21">
        <f t="shared" si="15"/>
        <v>1.485605113542307</v>
      </c>
      <c r="J21">
        <f t="shared" si="15"/>
        <v>1.4858081239682326</v>
      </c>
      <c r="K21">
        <f t="shared" si="15"/>
        <v>1.4618354317256297</v>
      </c>
      <c r="L21">
        <f t="shared" si="15"/>
        <v>1.4214231052629425</v>
      </c>
      <c r="M21">
        <f t="shared" si="15"/>
        <v>1.3699486331600188</v>
      </c>
      <c r="N21">
        <f t="shared" si="15"/>
        <v>1.3112628146050644</v>
      </c>
      <c r="O21">
        <f t="shared" si="15"/>
        <v>1.2481754213235732</v>
      </c>
      <c r="P21">
        <f t="shared" si="15"/>
        <v>1.1827590587737677</v>
      </c>
      <c r="Q21">
        <f t="shared" si="15"/>
        <v>1.1165496496203595</v>
      </c>
      <c r="R21">
        <f t="shared" si="15"/>
        <v>1.0506842972106971</v>
      </c>
      <c r="S21">
        <f t="shared" si="15"/>
        <v>0.98599922904936377</v>
      </c>
      <c r="T21">
        <f t="shared" si="15"/>
        <v>0.92310120397796946</v>
      </c>
      <c r="U21">
        <f t="shared" si="16"/>
        <v>0.86242065900851017</v>
      </c>
      <c r="V21">
        <f t="shared" si="16"/>
        <v>0.8042519239658058</v>
      </c>
      <c r="W21">
        <f t="shared" si="16"/>
        <v>0.74878405452738872</v>
      </c>
      <c r="X21">
        <f t="shared" si="16"/>
        <v>0.69612472085484745</v>
      </c>
      <c r="Y21">
        <f t="shared" si="16"/>
        <v>0.64631886811837769</v>
      </c>
      <c r="Z21">
        <f t="shared" si="16"/>
        <v>0.59936338465602368</v>
      </c>
      <c r="AA21">
        <f t="shared" si="16"/>
        <v>0.55521868480264436</v>
      </c>
      <c r="AB21">
        <f t="shared" si="16"/>
        <v>0.51381788339148204</v>
      </c>
      <c r="AC21">
        <f t="shared" si="16"/>
        <v>0.47507407464852358</v>
      </c>
      <c r="AD21">
        <f t="shared" si="16"/>
        <v>5.6113435902081972E-4</v>
      </c>
    </row>
    <row r="22" spans="1:30" x14ac:dyDescent="0.2">
      <c r="A22" s="8">
        <f t="shared" si="13"/>
        <v>19</v>
      </c>
      <c r="B22">
        <f t="shared" si="17"/>
        <v>1.7162284410482034</v>
      </c>
      <c r="C22" s="2">
        <f t="shared" si="18"/>
        <v>0.19000000000000003</v>
      </c>
      <c r="D22" s="2">
        <f t="shared" si="14"/>
        <v>0.80999999999999994</v>
      </c>
      <c r="E22">
        <f t="shared" si="15"/>
        <v>0.81139217930121477</v>
      </c>
      <c r="F22">
        <f t="shared" si="15"/>
        <v>1.1470786693528088</v>
      </c>
      <c r="G22">
        <f t="shared" si="15"/>
        <v>1.3144553304679678</v>
      </c>
      <c r="H22">
        <f t="shared" si="15"/>
        <v>1.3937005832636624</v>
      </c>
      <c r="I22">
        <f t="shared" si="15"/>
        <v>1.4196117569054052</v>
      </c>
      <c r="J22">
        <f t="shared" si="15"/>
        <v>1.4111218405544581</v>
      </c>
      <c r="K22">
        <f t="shared" si="15"/>
        <v>1.3798626277120536</v>
      </c>
      <c r="L22">
        <f t="shared" si="15"/>
        <v>1.3335101393239628</v>
      </c>
      <c r="M22">
        <f t="shared" si="15"/>
        <v>1.2773585467963011</v>
      </c>
      <c r="N22">
        <f t="shared" si="15"/>
        <v>1.2151611144589611</v>
      </c>
      <c r="O22">
        <f t="shared" si="15"/>
        <v>1.1496226921166712</v>
      </c>
      <c r="P22">
        <f t="shared" si="15"/>
        <v>1.0827085529829343</v>
      </c>
      <c r="Q22">
        <f t="shared" si="15"/>
        <v>1.015848415215822</v>
      </c>
      <c r="R22">
        <f t="shared" si="15"/>
        <v>0.95007675524252488</v>
      </c>
      <c r="S22">
        <f t="shared" si="15"/>
        <v>0.88613238681133999</v>
      </c>
      <c r="T22">
        <f t="shared" si="15"/>
        <v>0.82453089829976245</v>
      </c>
      <c r="U22">
        <f t="shared" si="16"/>
        <v>0.76561838220499778</v>
      </c>
      <c r="V22">
        <f t="shared" si="16"/>
        <v>0.70961190434923316</v>
      </c>
      <c r="W22">
        <f t="shared" si="16"/>
        <v>0.65663035367934519</v>
      </c>
      <c r="X22">
        <f t="shared" si="16"/>
        <v>0.6067181782185942</v>
      </c>
      <c r="Y22">
        <f t="shared" si="16"/>
        <v>0.55986377524238895</v>
      </c>
      <c r="Z22">
        <f t="shared" si="16"/>
        <v>0.51601381057491436</v>
      </c>
      <c r="AA22">
        <f t="shared" si="16"/>
        <v>0.47508440356282716</v>
      </c>
      <c r="AB22">
        <f t="shared" si="16"/>
        <v>0.43696987686412064</v>
      </c>
      <c r="AC22">
        <f t="shared" si="16"/>
        <v>0.4015496002287548</v>
      </c>
      <c r="AD22">
        <f t="shared" si="16"/>
        <v>2.9937358102393569E-4</v>
      </c>
    </row>
    <row r="23" spans="1:30" x14ac:dyDescent="0.2">
      <c r="A23" s="8">
        <f t="shared" si="13"/>
        <v>20</v>
      </c>
      <c r="B23" s="5">
        <f t="shared" si="17"/>
        <v>1.7619705200195312</v>
      </c>
      <c r="C23" s="2">
        <f t="shared" si="18"/>
        <v>0.20000000000000004</v>
      </c>
      <c r="D23" s="2">
        <f t="shared" si="14"/>
        <v>0.79999999999999993</v>
      </c>
      <c r="E23">
        <f t="shared" si="15"/>
        <v>0.79577471545947676</v>
      </c>
      <c r="F23">
        <f t="shared" si="15"/>
        <v>1.1180339887498947</v>
      </c>
      <c r="G23">
        <f t="shared" si="15"/>
        <v>1.2732395447351625</v>
      </c>
      <c r="H23">
        <f t="shared" si="15"/>
        <v>1.3416407864998736</v>
      </c>
      <c r="I23">
        <f t="shared" si="15"/>
        <v>1.3581221810508399</v>
      </c>
      <c r="J23">
        <f t="shared" si="15"/>
        <v>1.3416407864998734</v>
      </c>
      <c r="K23">
        <f t="shared" si="15"/>
        <v>1.303797293808806</v>
      </c>
      <c r="L23">
        <f t="shared" si="15"/>
        <v>1.252198067399882</v>
      </c>
      <c r="M23">
        <f t="shared" si="15"/>
        <v>1.1920432400537655</v>
      </c>
      <c r="N23">
        <f t="shared" si="15"/>
        <v>1.1269782606598935</v>
      </c>
      <c r="O23">
        <f t="shared" si="15"/>
        <v>1.0595939911589027</v>
      </c>
      <c r="P23">
        <f t="shared" si="15"/>
        <v>0.99174086938070616</v>
      </c>
      <c r="Q23">
        <f t="shared" si="15"/>
        <v>0.92473657410231513</v>
      </c>
      <c r="R23">
        <f t="shared" si="15"/>
        <v>0.85950875346327871</v>
      </c>
      <c r="S23">
        <f t="shared" si="15"/>
        <v>0.79669612538045598</v>
      </c>
      <c r="T23">
        <f t="shared" si="15"/>
        <v>0.73672178868281024</v>
      </c>
      <c r="U23">
        <f t="shared" si="16"/>
        <v>0.67984736032465576</v>
      </c>
      <c r="V23">
        <f t="shared" si="16"/>
        <v>0.62621352038038869</v>
      </c>
      <c r="W23">
        <f t="shared" si="16"/>
        <v>0.575870705216179</v>
      </c>
      <c r="X23">
        <f t="shared" si="16"/>
        <v>0.52880252832121699</v>
      </c>
      <c r="Y23">
        <f t="shared" si="16"/>
        <v>0.48494375176099275</v>
      </c>
      <c r="Z23">
        <f t="shared" si="16"/>
        <v>0.44419412378982231</v>
      </c>
      <c r="AA23">
        <f t="shared" si="16"/>
        <v>0.40642904909492727</v>
      </c>
      <c r="AB23">
        <f t="shared" si="16"/>
        <v>0.37150781262421495</v>
      </c>
      <c r="AC23">
        <f t="shared" si="16"/>
        <v>0.33927990185315654</v>
      </c>
      <c r="AD23">
        <f t="shared" si="16"/>
        <v>1.5875181983522691E-4</v>
      </c>
    </row>
    <row r="24" spans="1:30" x14ac:dyDescent="0.2">
      <c r="A24" s="8">
        <f t="shared" si="13"/>
        <v>21</v>
      </c>
      <c r="B24">
        <f t="shared" si="17"/>
        <v>1.8065562537349509</v>
      </c>
      <c r="C24" s="2">
        <f t="shared" si="18"/>
        <v>0.21000000000000005</v>
      </c>
      <c r="D24" s="2">
        <f t="shared" si="14"/>
        <v>0.78999999999999992</v>
      </c>
      <c r="E24">
        <f t="shared" si="15"/>
        <v>0.78149631458291435</v>
      </c>
      <c r="F24">
        <f t="shared" si="15"/>
        <v>1.0910894511799618</v>
      </c>
      <c r="G24">
        <f t="shared" si="15"/>
        <v>1.2347641770410045</v>
      </c>
      <c r="H24">
        <f t="shared" si="15"/>
        <v>1.2929409996482546</v>
      </c>
      <c r="I24">
        <f t="shared" si="15"/>
        <v>1.3006182664831911</v>
      </c>
      <c r="J24">
        <f t="shared" si="15"/>
        <v>1.2767792371526512</v>
      </c>
      <c r="K24">
        <f t="shared" si="15"/>
        <v>1.2329861166260652</v>
      </c>
      <c r="L24">
        <f t="shared" si="15"/>
        <v>1.1767648635756935</v>
      </c>
      <c r="M24">
        <f t="shared" si="15"/>
        <v>1.1132103224395329</v>
      </c>
      <c r="N24">
        <f t="shared" si="15"/>
        <v>1.0458497725028975</v>
      </c>
      <c r="O24">
        <f t="shared" si="15"/>
        <v>0.97715128303025689</v>
      </c>
      <c r="P24">
        <f t="shared" si="15"/>
        <v>0.90884345230501795</v>
      </c>
      <c r="Q24">
        <f t="shared" si="15"/>
        <v>0.84212674210243932</v>
      </c>
      <c r="R24">
        <f t="shared" si="15"/>
        <v>0.77781852126437767</v>
      </c>
      <c r="S24">
        <f t="shared" si="15"/>
        <v>0.71645552058869078</v>
      </c>
      <c r="T24">
        <f t="shared" si="15"/>
        <v>0.6583678197844911</v>
      </c>
      <c r="U24">
        <f t="shared" si="16"/>
        <v>0.60373318534940335</v>
      </c>
      <c r="V24">
        <f t="shared" si="16"/>
        <v>0.55261748873160721</v>
      </c>
      <c r="W24">
        <f t="shared" si="16"/>
        <v>0.50500505268638318</v>
      </c>
      <c r="X24">
        <f t="shared" si="16"/>
        <v>0.46082158365896791</v>
      </c>
      <c r="Y24">
        <f t="shared" si="16"/>
        <v>0.41995157012867657</v>
      </c>
      <c r="Z24">
        <f t="shared" si="16"/>
        <v>0.3822515036451139</v>
      </c>
      <c r="AA24">
        <f t="shared" si="16"/>
        <v>0.34755991851601903</v>
      </c>
      <c r="AB24">
        <f t="shared" si="16"/>
        <v>0.31570499187416901</v>
      </c>
      <c r="AC24">
        <f t="shared" si="16"/>
        <v>0.28651026326364004</v>
      </c>
      <c r="AD24">
        <f t="shared" si="16"/>
        <v>8.364542142397535E-5</v>
      </c>
    </row>
    <row r="25" spans="1:30" x14ac:dyDescent="0.2">
      <c r="A25" s="8">
        <f t="shared" si="13"/>
        <v>22</v>
      </c>
      <c r="B25">
        <f t="shared" si="17"/>
        <v>1.8500690460205078</v>
      </c>
      <c r="C25" s="2">
        <f t="shared" si="18"/>
        <v>0.22000000000000006</v>
      </c>
      <c r="D25" s="2">
        <f t="shared" si="14"/>
        <v>0.77999999999999992</v>
      </c>
      <c r="E25">
        <f t="shared" si="15"/>
        <v>0.76840730613751418</v>
      </c>
      <c r="F25">
        <f t="shared" si="15"/>
        <v>1.066003581778052</v>
      </c>
      <c r="G25">
        <f t="shared" si="15"/>
        <v>1.1987153975745219</v>
      </c>
      <c r="H25">
        <f t="shared" si="15"/>
        <v>1.2472241906803208</v>
      </c>
      <c r="I25">
        <f t="shared" si="15"/>
        <v>1.2466640134775027</v>
      </c>
      <c r="J25">
        <f t="shared" si="15"/>
        <v>1.2160435859133125</v>
      </c>
      <c r="K25">
        <f t="shared" si="15"/>
        <v>1.1668775166149423</v>
      </c>
      <c r="L25">
        <f t="shared" si="15"/>
        <v>1.1065996631811141</v>
      </c>
      <c r="M25">
        <f t="shared" si="15"/>
        <v>1.040187957668177</v>
      </c>
      <c r="N25">
        <f t="shared" si="15"/>
        <v>0.97104120444142761</v>
      </c>
      <c r="O25">
        <f t="shared" si="15"/>
        <v>0.90149622997908685</v>
      </c>
      <c r="P25">
        <f t="shared" si="15"/>
        <v>0.8331533534107447</v>
      </c>
      <c r="Q25">
        <f t="shared" si="15"/>
        <v>0.76709133750947744</v>
      </c>
      <c r="R25">
        <f t="shared" si="15"/>
        <v>0.70401458363207925</v>
      </c>
      <c r="S25">
        <f t="shared" si="15"/>
        <v>0.64435672350796114</v>
      </c>
      <c r="T25">
        <f t="shared" si="15"/>
        <v>0.58835504489252333</v>
      </c>
      <c r="U25">
        <f t="shared" ref="U25:AD44" si="20">U$2*$D25^(U$1/2-1)/SQRT($C25)</f>
        <v>0.53610479395862354</v>
      </c>
      <c r="V25">
        <f t="shared" si="20"/>
        <v>0.48759924345467864</v>
      </c>
      <c r="W25">
        <f t="shared" si="20"/>
        <v>0.44275948865759257</v>
      </c>
      <c r="X25">
        <f t="shared" si="20"/>
        <v>0.40145671044435205</v>
      </c>
      <c r="Y25">
        <f t="shared" si="20"/>
        <v>0.36352884331886548</v>
      </c>
      <c r="Z25">
        <f t="shared" si="20"/>
        <v>0.32879304585392422</v>
      </c>
      <c r="AA25">
        <f t="shared" si="20"/>
        <v>0.29705499768341581</v>
      </c>
      <c r="AB25">
        <f t="shared" si="20"/>
        <v>0.26811578375542733</v>
      </c>
      <c r="AC25">
        <f t="shared" si="20"/>
        <v>0.2417769372449366</v>
      </c>
      <c r="AD25">
        <f t="shared" si="20"/>
        <v>4.3777256306211197E-5</v>
      </c>
    </row>
    <row r="26" spans="1:30" x14ac:dyDescent="0.2">
      <c r="A26" s="8">
        <f t="shared" si="13"/>
        <v>23</v>
      </c>
      <c r="B26">
        <f t="shared" si="17"/>
        <v>1.8925827420080439</v>
      </c>
      <c r="C26" s="2">
        <f t="shared" si="18"/>
        <v>0.23000000000000007</v>
      </c>
      <c r="D26" s="2">
        <f t="shared" si="14"/>
        <v>0.76999999999999991</v>
      </c>
      <c r="E26">
        <f t="shared" si="15"/>
        <v>0.756381410522314</v>
      </c>
      <c r="F26">
        <f t="shared" si="15"/>
        <v>1.0425720702853736</v>
      </c>
      <c r="G26">
        <f t="shared" si="15"/>
        <v>1.1648273722043636</v>
      </c>
      <c r="H26">
        <f t="shared" si="15"/>
        <v>1.2041707411796063</v>
      </c>
      <c r="I26">
        <f t="shared" si="15"/>
        <v>1.1958894354631462</v>
      </c>
      <c r="J26">
        <f t="shared" si="15"/>
        <v>1.159014338385371</v>
      </c>
      <c r="K26">
        <f t="shared" si="15"/>
        <v>1.1050018383679472</v>
      </c>
      <c r="L26">
        <f t="shared" si="15"/>
        <v>1.0411812139828582</v>
      </c>
      <c r="M26">
        <f t="shared" si="15"/>
        <v>0.97240161776379341</v>
      </c>
      <c r="N26">
        <f t="shared" si="15"/>
        <v>0.90192322661265079</v>
      </c>
      <c r="O26">
        <f t="shared" si="15"/>
        <v>0.83194360630902331</v>
      </c>
      <c r="P26">
        <f t="shared" si="15"/>
        <v>0.76392897294091522</v>
      </c>
      <c r="Q26">
        <f t="shared" si="15"/>
        <v>0.69883262929957946</v>
      </c>
      <c r="R26">
        <f t="shared" si="15"/>
        <v>0.63724408492821327</v>
      </c>
      <c r="S26">
        <f t="shared" si="15"/>
        <v>0.5794935187576512</v>
      </c>
      <c r="T26">
        <f t="shared" si="15"/>
        <v>0.52572637006577605</v>
      </c>
      <c r="U26">
        <f t="shared" si="20"/>
        <v>0.47595734340628421</v>
      </c>
      <c r="V26">
        <f t="shared" si="20"/>
        <v>0.43010988651006293</v>
      </c>
      <c r="W26">
        <f t="shared" si="20"/>
        <v>0.38804522233006467</v>
      </c>
      <c r="X26">
        <f t="shared" si="20"/>
        <v>0.34958375775790113</v>
      </c>
      <c r="Y26">
        <f t="shared" si="20"/>
        <v>0.31452086441489441</v>
      </c>
      <c r="Z26">
        <f t="shared" si="20"/>
        <v>0.28263846814726301</v>
      </c>
      <c r="AA26">
        <f t="shared" si="20"/>
        <v>0.25371349729468151</v>
      </c>
      <c r="AB26">
        <f t="shared" si="20"/>
        <v>0.2275239668585467</v>
      </c>
      <c r="AC26">
        <f t="shared" si="20"/>
        <v>0.20385327956546578</v>
      </c>
      <c r="AD26">
        <f t="shared" si="20"/>
        <v>2.2751286695892303E-5</v>
      </c>
    </row>
    <row r="27" spans="1:30" x14ac:dyDescent="0.2">
      <c r="A27" s="8">
        <f t="shared" si="13"/>
        <v>24</v>
      </c>
      <c r="B27">
        <f t="shared" si="17"/>
        <v>1.9341630935668945</v>
      </c>
      <c r="C27" s="2">
        <f t="shared" si="18"/>
        <v>0.24000000000000007</v>
      </c>
      <c r="D27" s="2">
        <f t="shared" si="14"/>
        <v>0.7599999999999999</v>
      </c>
      <c r="E27">
        <f t="shared" si="15"/>
        <v>0.74531130771480558</v>
      </c>
      <c r="F27">
        <f t="shared" si="15"/>
        <v>1.0206207261596574</v>
      </c>
      <c r="G27">
        <f t="shared" si="15"/>
        <v>1.1328731877265041</v>
      </c>
      <c r="H27">
        <f t="shared" si="15"/>
        <v>1.1635076278220093</v>
      </c>
      <c r="I27">
        <f t="shared" si="15"/>
        <v>1.1479781635628574</v>
      </c>
      <c r="J27">
        <f t="shared" si="15"/>
        <v>1.1053322464309085</v>
      </c>
      <c r="K27">
        <f t="shared" si="15"/>
        <v>1.0469560851693258</v>
      </c>
      <c r="L27">
        <f t="shared" si="15"/>
        <v>0.98006125850207226</v>
      </c>
      <c r="M27">
        <f t="shared" si="15"/>
        <v>0.90935614254707153</v>
      </c>
      <c r="N27">
        <f t="shared" si="15"/>
        <v>0.83795237601927164</v>
      </c>
      <c r="O27">
        <f t="shared" si="15"/>
        <v>0.76790074259530483</v>
      </c>
      <c r="P27">
        <f t="shared" si="15"/>
        <v>0.700528186352111</v>
      </c>
      <c r="Q27">
        <f t="shared" si="15"/>
        <v>0.63665952476992538</v>
      </c>
      <c r="R27">
        <f t="shared" si="15"/>
        <v>0.57676820676323814</v>
      </c>
      <c r="S27">
        <f t="shared" si="15"/>
        <v>0.52108133411938506</v>
      </c>
      <c r="T27">
        <f t="shared" si="15"/>
        <v>0.46965411122149381</v>
      </c>
      <c r="U27">
        <f t="shared" si="20"/>
        <v>0.42242326819278153</v>
      </c>
      <c r="V27">
        <f t="shared" si="20"/>
        <v>0.37924569481135623</v>
      </c>
      <c r="W27">
        <f t="shared" si="20"/>
        <v>0.33992648875748521</v>
      </c>
      <c r="X27">
        <f t="shared" si="20"/>
        <v>0.30423932405977688</v>
      </c>
      <c r="Y27">
        <f t="shared" si="20"/>
        <v>0.27194119100598813</v>
      </c>
      <c r="Z27">
        <f t="shared" si="20"/>
        <v>0.24278298059970191</v>
      </c>
      <c r="AA27">
        <f t="shared" si="20"/>
        <v>0.21651698636286296</v>
      </c>
      <c r="AB27">
        <f t="shared" si="20"/>
        <v>0.19290211367649043</v>
      </c>
      <c r="AC27">
        <f t="shared" si="20"/>
        <v>0.17170738396776611</v>
      </c>
      <c r="AD27">
        <f t="shared" si="20"/>
        <v>1.173774711588315E-5</v>
      </c>
    </row>
    <row r="28" spans="1:30" x14ac:dyDescent="0.2">
      <c r="A28" s="8">
        <f t="shared" si="13"/>
        <v>25</v>
      </c>
      <c r="B28">
        <f t="shared" si="17"/>
        <v>1.9748689481823067</v>
      </c>
      <c r="C28" s="2">
        <f t="shared" si="18"/>
        <v>0.25000000000000006</v>
      </c>
      <c r="D28" s="2">
        <f t="shared" si="14"/>
        <v>0.75</v>
      </c>
      <c r="E28">
        <f t="shared" si="15"/>
        <v>0.73510519389572293</v>
      </c>
      <c r="F28">
        <f t="shared" si="15"/>
        <v>1</v>
      </c>
      <c r="G28">
        <f t="shared" si="15"/>
        <v>1.1026577908435842</v>
      </c>
      <c r="H28">
        <f t="shared" si="15"/>
        <v>1.125</v>
      </c>
      <c r="I28">
        <f t="shared" si="15"/>
        <v>1.1026577908435842</v>
      </c>
      <c r="J28">
        <f t="shared" si="15"/>
        <v>1.0546875</v>
      </c>
      <c r="K28">
        <f t="shared" si="15"/>
        <v>0.99239201175922587</v>
      </c>
      <c r="L28">
        <f t="shared" si="15"/>
        <v>0.9228515625</v>
      </c>
      <c r="M28">
        <f t="shared" si="15"/>
        <v>0.85062172436505068</v>
      </c>
      <c r="N28">
        <f t="shared" si="15"/>
        <v>0.778656005859375</v>
      </c>
      <c r="O28">
        <f t="shared" si="15"/>
        <v>0.70885143697087583</v>
      </c>
      <c r="P28">
        <f t="shared" si="15"/>
        <v>0.64239120483398438</v>
      </c>
      <c r="Q28">
        <f t="shared" si="15"/>
        <v>0.57996935752162548</v>
      </c>
      <c r="R28">
        <f t="shared" si="15"/>
        <v>0.5219428539276123</v>
      </c>
      <c r="S28">
        <f t="shared" si="15"/>
        <v>0.46843678876746692</v>
      </c>
      <c r="T28">
        <f t="shared" si="15"/>
        <v>0.41941836476325989</v>
      </c>
      <c r="U28">
        <f t="shared" si="20"/>
        <v>0.37474943101397351</v>
      </c>
      <c r="V28">
        <f t="shared" si="20"/>
        <v>0.33422400942072272</v>
      </c>
      <c r="W28">
        <f t="shared" si="20"/>
        <v>0.29759513639344959</v>
      </c>
      <c r="X28">
        <f t="shared" si="20"/>
        <v>0.26459400745807216</v>
      </c>
      <c r="Y28">
        <f t="shared" si="20"/>
        <v>0.23494352873167076</v>
      </c>
      <c r="Z28">
        <f t="shared" si="20"/>
        <v>0.20836778087323182</v>
      </c>
      <c r="AA28">
        <f t="shared" si="20"/>
        <v>0.18459848686059843</v>
      </c>
      <c r="AB28">
        <f t="shared" si="20"/>
        <v>0.16337928273014768</v>
      </c>
      <c r="AC28">
        <f t="shared" si="20"/>
        <v>0.14446838102133791</v>
      </c>
      <c r="AD28">
        <f t="shared" si="20"/>
        <v>6.009747833448512E-6</v>
      </c>
    </row>
    <row r="29" spans="1:30" x14ac:dyDescent="0.2">
      <c r="A29" s="8">
        <f t="shared" si="13"/>
        <v>26</v>
      </c>
      <c r="B29">
        <f t="shared" si="17"/>
        <v>2.0147532224655151</v>
      </c>
      <c r="C29" s="2">
        <f t="shared" si="18"/>
        <v>0.26000000000000006</v>
      </c>
      <c r="D29" s="2">
        <f t="shared" si="14"/>
        <v>0.74</v>
      </c>
      <c r="E29">
        <f t="shared" si="15"/>
        <v>0.72568407630209797</v>
      </c>
      <c r="F29">
        <f t="shared" si="15"/>
        <v>0.98058067569092011</v>
      </c>
      <c r="G29">
        <f t="shared" si="15"/>
        <v>1.074012432927105</v>
      </c>
      <c r="H29">
        <f t="shared" si="15"/>
        <v>1.0884445500169211</v>
      </c>
      <c r="I29">
        <f t="shared" si="15"/>
        <v>1.0596922671547437</v>
      </c>
      <c r="J29">
        <f t="shared" si="15"/>
        <v>1.0068112087656522</v>
      </c>
      <c r="K29">
        <f t="shared" si="15"/>
        <v>0.94100673323341233</v>
      </c>
      <c r="L29">
        <f t="shared" si="15"/>
        <v>0.86921367690101303</v>
      </c>
      <c r="M29">
        <f t="shared" si="15"/>
        <v>0.79582283724882874</v>
      </c>
      <c r="N29">
        <f t="shared" si="15"/>
        <v>0.72362038602009338</v>
      </c>
      <c r="O29">
        <f t="shared" si="15"/>
        <v>0.65434322173792592</v>
      </c>
      <c r="P29">
        <f t="shared" si="15"/>
        <v>0.58902699422035598</v>
      </c>
      <c r="Q29">
        <f t="shared" si="15"/>
        <v>0.52823343718479843</v>
      </c>
      <c r="R29">
        <f t="shared" si="15"/>
        <v>0.4722033070333187</v>
      </c>
      <c r="S29">
        <f t="shared" si="15"/>
        <v>0.4209614160949624</v>
      </c>
      <c r="T29">
        <f t="shared" si="15"/>
        <v>0.37438976486213121</v>
      </c>
      <c r="U29">
        <f t="shared" si="20"/>
        <v>0.33227887777095699</v>
      </c>
      <c r="V29">
        <f t="shared" si="20"/>
        <v>0.29436395262285064</v>
      </c>
      <c r="W29">
        <f t="shared" si="20"/>
        <v>0.26035027364171459</v>
      </c>
      <c r="X29">
        <f t="shared" si="20"/>
        <v>0.22993095410429337</v>
      </c>
      <c r="Y29">
        <f t="shared" si="20"/>
        <v>0.20279916052091448</v>
      </c>
      <c r="Z29">
        <f t="shared" si="20"/>
        <v>0.17865635133903593</v>
      </c>
      <c r="AA29">
        <f t="shared" si="20"/>
        <v>0.15721763491811849</v>
      </c>
      <c r="AB29">
        <f t="shared" si="20"/>
        <v>0.13821504999047232</v>
      </c>
      <c r="AC29">
        <f t="shared" si="20"/>
        <v>0.12139935635416454</v>
      </c>
      <c r="AD29">
        <f t="shared" si="20"/>
        <v>3.0527549248695964E-6</v>
      </c>
    </row>
    <row r="30" spans="1:30" x14ac:dyDescent="0.2">
      <c r="A30" s="8">
        <f t="shared" si="13"/>
        <v>27</v>
      </c>
      <c r="B30">
        <f t="shared" si="17"/>
        <v>2.053863706109599</v>
      </c>
      <c r="C30" s="2">
        <f t="shared" si="18"/>
        <v>0.27000000000000007</v>
      </c>
      <c r="D30" s="2">
        <f t="shared" si="14"/>
        <v>0.73</v>
      </c>
      <c r="E30">
        <f t="shared" si="15"/>
        <v>0.71697962669491155</v>
      </c>
      <c r="F30">
        <f t="shared" si="15"/>
        <v>0.96225044864937614</v>
      </c>
      <c r="G30">
        <f t="shared" si="15"/>
        <v>1.0467902549745707</v>
      </c>
      <c r="H30">
        <f t="shared" si="15"/>
        <v>1.0536642412710668</v>
      </c>
      <c r="I30">
        <f t="shared" si="15"/>
        <v>1.0188758481752489</v>
      </c>
      <c r="J30">
        <f t="shared" ref="E30:T46" si="21">J$2*$D30^(J$1/2-1)/SQRT($C30)</f>
        <v>0.96146862015984846</v>
      </c>
      <c r="K30">
        <f t="shared" si="21"/>
        <v>0.8925352430015181</v>
      </c>
      <c r="L30">
        <f t="shared" si="21"/>
        <v>0.81885077483613766</v>
      </c>
      <c r="M30">
        <f t="shared" si="21"/>
        <v>0.74462940273269507</v>
      </c>
      <c r="N30">
        <f t="shared" si="21"/>
        <v>0.6724811988341779</v>
      </c>
      <c r="O30">
        <f t="shared" si="21"/>
        <v>0.60397718221651941</v>
      </c>
      <c r="P30">
        <f t="shared" si="21"/>
        <v>0.5400024026638448</v>
      </c>
      <c r="Q30">
        <f t="shared" si="21"/>
        <v>0.48098546511060991</v>
      </c>
      <c r="R30">
        <f t="shared" si="21"/>
        <v>0.42705190010665722</v>
      </c>
      <c r="S30">
        <f t="shared" si="21"/>
        <v>0.37812857334080263</v>
      </c>
      <c r="T30">
        <f t="shared" si="21"/>
        <v>0.33401559329770686</v>
      </c>
      <c r="U30">
        <f t="shared" si="20"/>
        <v>0.29443611577470491</v>
      </c>
      <c r="V30">
        <f t="shared" si="20"/>
        <v>0.25907084455153384</v>
      </c>
      <c r="W30">
        <f t="shared" si="20"/>
        <v>0.22758179772233086</v>
      </c>
      <c r="X30">
        <f t="shared" si="20"/>
        <v>0.19962847855165414</v>
      </c>
      <c r="Y30">
        <f t="shared" si="20"/>
        <v>0.17487864456558053</v>
      </c>
      <c r="Z30">
        <f t="shared" si="20"/>
        <v>0.15301522880984292</v>
      </c>
      <c r="AA30">
        <f t="shared" si="20"/>
        <v>0.13374052532015346</v>
      </c>
      <c r="AB30">
        <f t="shared" si="20"/>
        <v>0.11677844053260281</v>
      </c>
      <c r="AC30">
        <f t="shared" si="20"/>
        <v>0.10187539146126474</v>
      </c>
      <c r="AD30">
        <f t="shared" si="20"/>
        <v>1.5380222260730196E-6</v>
      </c>
    </row>
    <row r="31" spans="1:30" x14ac:dyDescent="0.2">
      <c r="A31" s="8">
        <f t="shared" si="13"/>
        <v>28</v>
      </c>
      <c r="B31">
        <f t="shared" si="17"/>
        <v>2.0922437310218811</v>
      </c>
      <c r="C31" s="2">
        <f t="shared" si="18"/>
        <v>0.28000000000000008</v>
      </c>
      <c r="D31" s="2">
        <f t="shared" si="14"/>
        <v>0.72</v>
      </c>
      <c r="E31">
        <f t="shared" si="21"/>
        <v>0.70893246245401964</v>
      </c>
      <c r="F31">
        <f t="shared" si="21"/>
        <v>0.94491118252306794</v>
      </c>
      <c r="G31">
        <f t="shared" si="21"/>
        <v>1.0208627459337882</v>
      </c>
      <c r="H31">
        <f t="shared" si="21"/>
        <v>1.0205040771249134</v>
      </c>
      <c r="I31">
        <f t="shared" si="21"/>
        <v>0.98002823609643652</v>
      </c>
      <c r="J31">
        <f t="shared" si="21"/>
        <v>0.91845366941242201</v>
      </c>
      <c r="K31">
        <f t="shared" si="21"/>
        <v>0.84674439598732121</v>
      </c>
      <c r="L31">
        <f t="shared" si="21"/>
        <v>0.77150108230643455</v>
      </c>
      <c r="M31">
        <f t="shared" si="21"/>
        <v>0.69674967441242419</v>
      </c>
      <c r="N31">
        <f t="shared" si="21"/>
        <v>0.6249158766682118</v>
      </c>
      <c r="O31">
        <f t="shared" si="21"/>
        <v>0.55739973952993949</v>
      </c>
      <c r="P31">
        <f t="shared" si="21"/>
        <v>0.49493337432122381</v>
      </c>
      <c r="Q31">
        <f t="shared" si="21"/>
        <v>0.43781215904897064</v>
      </c>
      <c r="R31">
        <f t="shared" si="21"/>
        <v>0.38604803197055454</v>
      </c>
      <c r="S31">
        <f t="shared" si="21"/>
        <v>0.33947281255489414</v>
      </c>
      <c r="T31">
        <f t="shared" si="21"/>
        <v>0.29780848180585634</v>
      </c>
      <c r="U31">
        <f t="shared" si="20"/>
        <v>0.26071512004215874</v>
      </c>
      <c r="V31">
        <f t="shared" si="20"/>
        <v>0.22782348858148008</v>
      </c>
      <c r="W31">
        <f t="shared" si="20"/>
        <v>0.19875693857331625</v>
      </c>
      <c r="X31">
        <f t="shared" si="20"/>
        <v>0.17314585132192487</v>
      </c>
      <c r="Y31">
        <f t="shared" si="20"/>
        <v>0.15063683765556599</v>
      </c>
      <c r="Z31">
        <f t="shared" si="20"/>
        <v>0.1308982635993752</v>
      </c>
      <c r="AA31">
        <f t="shared" si="20"/>
        <v>0.11362321468876979</v>
      </c>
      <c r="AB31">
        <f t="shared" si="20"/>
        <v>9.8530692963893315E-2</v>
      </c>
      <c r="AC31">
        <f t="shared" si="20"/>
        <v>8.5365615209649637E-2</v>
      </c>
      <c r="AD31">
        <f t="shared" si="20"/>
        <v>7.6831207223949716E-7</v>
      </c>
    </row>
    <row r="32" spans="1:30" x14ac:dyDescent="0.2">
      <c r="A32" s="8">
        <f t="shared" si="13"/>
        <v>29</v>
      </c>
      <c r="B32">
        <f t="shared" si="17"/>
        <v>2.1299327322618065</v>
      </c>
      <c r="C32" s="2">
        <f t="shared" si="18"/>
        <v>0.29000000000000009</v>
      </c>
      <c r="D32" s="2">
        <f t="shared" si="14"/>
        <v>0.71</v>
      </c>
      <c r="E32">
        <f t="shared" si="21"/>
        <v>0.70149075854506249</v>
      </c>
      <c r="F32">
        <f t="shared" si="21"/>
        <v>0.92847669088525919</v>
      </c>
      <c r="G32">
        <f t="shared" si="21"/>
        <v>0.99611687713398844</v>
      </c>
      <c r="H32">
        <f t="shared" si="21"/>
        <v>0.98882767579280095</v>
      </c>
      <c r="I32">
        <f t="shared" si="21"/>
        <v>0.94299064368684249</v>
      </c>
      <c r="J32">
        <f t="shared" si="21"/>
        <v>0.87758456226611081</v>
      </c>
      <c r="K32">
        <f t="shared" si="21"/>
        <v>0.80342802842118977</v>
      </c>
      <c r="L32">
        <f t="shared" si="21"/>
        <v>0.72693254574376187</v>
      </c>
      <c r="M32">
        <f t="shared" si="21"/>
        <v>0.6519244573474795</v>
      </c>
      <c r="N32">
        <f t="shared" si="21"/>
        <v>0.58063737091282974</v>
      </c>
      <c r="O32">
        <f t="shared" si="21"/>
        <v>0.5142959607963451</v>
      </c>
      <c r="P32">
        <f t="shared" si="21"/>
        <v>0.45347778668291994</v>
      </c>
      <c r="Q32">
        <f t="shared" si="21"/>
        <v>0.39834559872589631</v>
      </c>
      <c r="R32">
        <f t="shared" si="21"/>
        <v>0.3487999975902793</v>
      </c>
      <c r="S32">
        <f t="shared" si="21"/>
        <v>0.30458117317964689</v>
      </c>
      <c r="T32">
        <f t="shared" si="21"/>
        <v>0.26533714102403388</v>
      </c>
      <c r="U32">
        <f t="shared" si="20"/>
        <v>0.23066947515471925</v>
      </c>
      <c r="V32">
        <f t="shared" si="20"/>
        <v>0.20016370576000556</v>
      </c>
      <c r="W32">
        <f t="shared" si="20"/>
        <v>0.17340917014572418</v>
      </c>
      <c r="X32">
        <f t="shared" si="20"/>
        <v>0.15001157726124861</v>
      </c>
      <c r="Y32">
        <f t="shared" si="20"/>
        <v>0.12960053768785704</v>
      </c>
      <c r="Z32">
        <f t="shared" si="20"/>
        <v>0.11183363084826085</v>
      </c>
      <c r="AA32">
        <f t="shared" si="20"/>
        <v>9.63981142230632E-2</v>
      </c>
      <c r="AB32">
        <f t="shared" si="20"/>
        <v>8.3011054170549978E-2</v>
      </c>
      <c r="AC32">
        <f t="shared" si="20"/>
        <v>7.1418428972217243E-2</v>
      </c>
      <c r="AD32">
        <f t="shared" si="20"/>
        <v>3.8043847839219597E-7</v>
      </c>
    </row>
    <row r="33" spans="1:30" x14ac:dyDescent="0.2">
      <c r="A33" s="8">
        <f t="shared" si="13"/>
        <v>30</v>
      </c>
      <c r="B33">
        <f t="shared" si="17"/>
        <v>2.1669667214155197</v>
      </c>
      <c r="C33" s="2">
        <f t="shared" si="18"/>
        <v>0.3000000000000001</v>
      </c>
      <c r="D33" s="2">
        <f t="shared" si="14"/>
        <v>0.7</v>
      </c>
      <c r="E33">
        <f t="shared" si="21"/>
        <v>0.69460911804285652</v>
      </c>
      <c r="F33">
        <f t="shared" si="21"/>
        <v>0.91287092917527679</v>
      </c>
      <c r="G33">
        <f t="shared" si="21"/>
        <v>0.97245276525999924</v>
      </c>
      <c r="H33">
        <f t="shared" si="21"/>
        <v>0.95851447563404046</v>
      </c>
      <c r="I33">
        <f t="shared" si="21"/>
        <v>0.90762258090933245</v>
      </c>
      <c r="J33">
        <f t="shared" si="21"/>
        <v>0.83870016617978538</v>
      </c>
      <c r="K33">
        <f t="shared" si="21"/>
        <v>0.76240296796383922</v>
      </c>
      <c r="L33">
        <f t="shared" si="21"/>
        <v>0.68493846904682465</v>
      </c>
      <c r="M33">
        <f t="shared" si="21"/>
        <v>0.60992237437107133</v>
      </c>
      <c r="N33">
        <f t="shared" si="21"/>
        <v>0.5393890443743744</v>
      </c>
      <c r="O33">
        <f t="shared" si="21"/>
        <v>0.47438406895527768</v>
      </c>
      <c r="P33">
        <f t="shared" si="21"/>
        <v>0.41532956416826827</v>
      </c>
      <c r="Q33">
        <f t="shared" si="21"/>
        <v>0.36225692538403031</v>
      </c>
      <c r="R33">
        <f t="shared" si="21"/>
        <v>0.31495825282760342</v>
      </c>
      <c r="S33">
        <f t="shared" si="21"/>
        <v>0.27308598990488431</v>
      </c>
      <c r="T33">
        <f t="shared" si="21"/>
        <v>0.2362186896207025</v>
      </c>
      <c r="U33">
        <f t="shared" si="20"/>
        <v>0.20390420579564697</v>
      </c>
      <c r="V33">
        <f t="shared" si="20"/>
        <v>0.17568765040539749</v>
      </c>
      <c r="W33">
        <f t="shared" si="20"/>
        <v>0.15112899958971482</v>
      </c>
      <c r="X33">
        <f t="shared" si="20"/>
        <v>0.12981365279954368</v>
      </c>
      <c r="Y33">
        <f t="shared" si="20"/>
        <v>0.11135821022400036</v>
      </c>
      <c r="Z33">
        <f t="shared" si="20"/>
        <v>9.541303480766461E-2</v>
      </c>
      <c r="AA33">
        <f t="shared" si="20"/>
        <v>8.1662687497600278E-2</v>
      </c>
      <c r="AB33">
        <f t="shared" si="20"/>
        <v>6.9824993654700004E-2</v>
      </c>
      <c r="AC33">
        <f t="shared" si="20"/>
        <v>5.964926738955148E-2</v>
      </c>
      <c r="AD33">
        <f t="shared" si="20"/>
        <v>1.8666705726734507E-7</v>
      </c>
    </row>
    <row r="34" spans="1:30" x14ac:dyDescent="0.2">
      <c r="A34" s="8">
        <f t="shared" si="13"/>
        <v>31</v>
      </c>
      <c r="B34">
        <f t="shared" si="17"/>
        <v>2.2033786885466964</v>
      </c>
      <c r="C34" s="2">
        <f t="shared" si="18"/>
        <v>0.31000000000000011</v>
      </c>
      <c r="D34" s="2">
        <f t="shared" si="14"/>
        <v>0.69</v>
      </c>
      <c r="E34">
        <f t="shared" si="21"/>
        <v>0.68824764657231607</v>
      </c>
      <c r="F34">
        <f t="shared" si="21"/>
        <v>0.89802651013387425</v>
      </c>
      <c r="G34">
        <f t="shared" si="21"/>
        <v>0.94978175226979611</v>
      </c>
      <c r="H34">
        <f t="shared" si="21"/>
        <v>0.92945743798855984</v>
      </c>
      <c r="I34">
        <f t="shared" si="21"/>
        <v>0.87379921208821232</v>
      </c>
      <c r="J34">
        <f t="shared" si="21"/>
        <v>0.80165704026513274</v>
      </c>
      <c r="K34">
        <f t="shared" si="21"/>
        <v>0.72350574760903963</v>
      </c>
      <c r="L34">
        <f t="shared" si="21"/>
        <v>0.64533391741343182</v>
      </c>
      <c r="M34">
        <f t="shared" si="21"/>
        <v>0.57053596097169978</v>
      </c>
      <c r="N34">
        <f t="shared" si="21"/>
        <v>0.50094045339217641</v>
      </c>
      <c r="O34">
        <f t="shared" si="21"/>
        <v>0.43741090341163658</v>
      </c>
      <c r="P34">
        <f t="shared" si="21"/>
        <v>0.38021380412466188</v>
      </c>
      <c r="Q34">
        <f t="shared" si="21"/>
        <v>0.32925111638621379</v>
      </c>
      <c r="R34">
        <f t="shared" si="21"/>
        <v>0.28420981858318467</v>
      </c>
      <c r="S34">
        <f t="shared" si="21"/>
        <v>0.24465890648390956</v>
      </c>
      <c r="T34">
        <f t="shared" si="21"/>
        <v>0.21011225873828301</v>
      </c>
      <c r="U34">
        <f t="shared" si="20"/>
        <v>0.18006895517215743</v>
      </c>
      <c r="V34">
        <f t="shared" si="20"/>
        <v>0.15403854968750372</v>
      </c>
      <c r="W34">
        <f t="shared" si="20"/>
        <v>0.13155626019048205</v>
      </c>
      <c r="X34">
        <f t="shared" si="20"/>
        <v>0.11219141035573185</v>
      </c>
      <c r="Y34">
        <f t="shared" si="20"/>
        <v>9.5551388980455371E-2</v>
      </c>
      <c r="Z34">
        <f t="shared" si="20"/>
        <v>8.1282676802727716E-2</v>
      </c>
      <c r="AA34">
        <f t="shared" si="20"/>
        <v>6.9070004034443452E-2</v>
      </c>
      <c r="AB34">
        <f t="shared" si="20"/>
        <v>5.8634367311785861E-2</v>
      </c>
      <c r="AC34">
        <f t="shared" si="20"/>
        <v>4.9730402904799277E-2</v>
      </c>
      <c r="AD34">
        <f t="shared" si="20"/>
        <v>9.0729589703229302E-8</v>
      </c>
    </row>
    <row r="35" spans="1:30" x14ac:dyDescent="0.2">
      <c r="A35" s="8">
        <f t="shared" si="13"/>
        <v>32</v>
      </c>
      <c r="B35">
        <f t="shared" si="17"/>
        <v>2.2391989454627037</v>
      </c>
      <c r="C35" s="2">
        <f t="shared" si="18"/>
        <v>0.32000000000000012</v>
      </c>
      <c r="D35" s="2">
        <f t="shared" si="14"/>
        <v>0.67999999999999994</v>
      </c>
      <c r="E35">
        <f t="shared" si="21"/>
        <v>0.682371188967414</v>
      </c>
      <c r="F35">
        <f t="shared" si="21"/>
        <v>0.88388347648318422</v>
      </c>
      <c r="G35">
        <f t="shared" si="21"/>
        <v>0.92802481699568284</v>
      </c>
      <c r="H35">
        <f t="shared" si="21"/>
        <v>0.90156114601284798</v>
      </c>
      <c r="I35">
        <f t="shared" si="21"/>
        <v>0.84140916740941907</v>
      </c>
      <c r="J35">
        <f t="shared" si="21"/>
        <v>0.76632697411092066</v>
      </c>
      <c r="K35">
        <f t="shared" si="21"/>
        <v>0.68658988060608572</v>
      </c>
      <c r="L35">
        <f t="shared" si="21"/>
        <v>0.60795273279466366</v>
      </c>
      <c r="M35">
        <f t="shared" si="21"/>
        <v>0.53357842149958656</v>
      </c>
      <c r="N35">
        <f t="shared" si="21"/>
        <v>0.46508384058791769</v>
      </c>
      <c r="O35">
        <f t="shared" si="21"/>
        <v>0.40314814068857657</v>
      </c>
      <c r="P35">
        <f t="shared" si="21"/>
        <v>0.3478827127597624</v>
      </c>
      <c r="Q35">
        <f t="shared" si="21"/>
        <v>0.29906262072898043</v>
      </c>
      <c r="R35">
        <f t="shared" si="21"/>
        <v>0.2562735983996916</v>
      </c>
      <c r="S35">
        <f t="shared" si="21"/>
        <v>0.2190058576415303</v>
      </c>
      <c r="T35">
        <f t="shared" si="21"/>
        <v>0.18671362169120387</v>
      </c>
      <c r="U35">
        <f t="shared" si="20"/>
        <v>0.1588522487426566</v>
      </c>
      <c r="V35">
        <f t="shared" si="20"/>
        <v>0.13490059167189478</v>
      </c>
      <c r="W35">
        <f t="shared" si="20"/>
        <v>0.11437361909471273</v>
      </c>
      <c r="X35">
        <f t="shared" si="20"/>
        <v>9.6828646911160027E-2</v>
      </c>
      <c r="Y35">
        <f t="shared" si="20"/>
        <v>8.18674326151628E-2</v>
      </c>
      <c r="Z35">
        <f t="shared" si="20"/>
        <v>6.9135653894568244E-2</v>
      </c>
      <c r="AA35">
        <f t="shared" si="20"/>
        <v>5.8320799615373106E-2</v>
      </c>
      <c r="AB35">
        <f t="shared" si="20"/>
        <v>4.9149164859593059E-2</v>
      </c>
      <c r="AC35">
        <f t="shared" si="20"/>
        <v>4.1382410857516906E-2</v>
      </c>
      <c r="AD35">
        <f t="shared" si="20"/>
        <v>4.3670290524677241E-8</v>
      </c>
    </row>
    <row r="36" spans="1:30" x14ac:dyDescent="0.2">
      <c r="A36" s="8">
        <f t="shared" si="13"/>
        <v>33</v>
      </c>
      <c r="B36">
        <f t="shared" si="17"/>
        <v>2.2744554204352996</v>
      </c>
      <c r="C36" s="2">
        <f t="shared" si="18"/>
        <v>0.33000000000000013</v>
      </c>
      <c r="D36" s="2">
        <f t="shared" si="14"/>
        <v>0.66999999999999993</v>
      </c>
      <c r="E36">
        <f t="shared" si="21"/>
        <v>0.67694869602698537</v>
      </c>
      <c r="F36">
        <f t="shared" si="21"/>
        <v>0.87038827977848909</v>
      </c>
      <c r="G36">
        <f t="shared" si="21"/>
        <v>0.90711125267616011</v>
      </c>
      <c r="H36">
        <f t="shared" si="21"/>
        <v>0.87474022117738137</v>
      </c>
      <c r="I36">
        <f t="shared" si="21"/>
        <v>0.81035271905736961</v>
      </c>
      <c r="J36">
        <f t="shared" si="21"/>
        <v>0.7325949352360569</v>
      </c>
      <c r="K36">
        <f t="shared" si="21"/>
        <v>0.65152358612212524</v>
      </c>
      <c r="L36">
        <f t="shared" si="21"/>
        <v>0.57264504104285108</v>
      </c>
      <c r="M36">
        <f t="shared" si="21"/>
        <v>0.49888091737351287</v>
      </c>
      <c r="N36">
        <f t="shared" si="21"/>
        <v>0.43163119968604896</v>
      </c>
      <c r="O36">
        <f t="shared" si="21"/>
        <v>0.37138912737805968</v>
      </c>
      <c r="P36">
        <f t="shared" si="21"/>
        <v>0.31811219416861802</v>
      </c>
      <c r="Q36">
        <f t="shared" si="21"/>
        <v>0.27145168946541809</v>
      </c>
      <c r="R36">
        <f t="shared" si="21"/>
        <v>0.23089643426738859</v>
      </c>
      <c r="S36">
        <f t="shared" si="21"/>
        <v>0.19586283439889401</v>
      </c>
      <c r="T36">
        <f t="shared" si="21"/>
        <v>0.16575065459908961</v>
      </c>
      <c r="U36">
        <f t="shared" si="20"/>
        <v>0.13997663898374288</v>
      </c>
      <c r="V36">
        <f t="shared" si="20"/>
        <v>0.11799374724272693</v>
      </c>
      <c r="W36">
        <f t="shared" si="20"/>
        <v>9.9301074479055257E-2</v>
      </c>
      <c r="X36">
        <f t="shared" si="20"/>
        <v>8.3447800133328531E-2</v>
      </c>
      <c r="Y36">
        <f t="shared" si="20"/>
        <v>7.0033389369438939E-2</v>
      </c>
      <c r="Z36">
        <f t="shared" si="20"/>
        <v>5.8705527393796614E-2</v>
      </c>
      <c r="AA36">
        <f t="shared" si="20"/>
        <v>4.9156769490739514E-2</v>
      </c>
      <c r="AB36">
        <f t="shared" si="20"/>
        <v>4.1120553506291166E-2</v>
      </c>
      <c r="AC36">
        <f t="shared" si="20"/>
        <v>3.4366993626569191E-2</v>
      </c>
      <c r="AD36">
        <f t="shared" si="20"/>
        <v>2.0808113596441562E-8</v>
      </c>
    </row>
    <row r="37" spans="1:30" x14ac:dyDescent="0.2">
      <c r="A37" s="8">
        <f t="shared" si="13"/>
        <v>34</v>
      </c>
      <c r="B37">
        <f t="shared" si="17"/>
        <v>2.3091739125084132</v>
      </c>
      <c r="C37" s="2">
        <f t="shared" si="18"/>
        <v>0.34000000000000014</v>
      </c>
      <c r="D37" s="2">
        <f t="shared" si="14"/>
        <v>0.65999999999999992</v>
      </c>
      <c r="E37">
        <f t="shared" si="21"/>
        <v>0.67195269641071187</v>
      </c>
      <c r="F37">
        <f t="shared" si="21"/>
        <v>0.85749292571254399</v>
      </c>
      <c r="G37">
        <f t="shared" si="21"/>
        <v>0.88697755926213961</v>
      </c>
      <c r="H37">
        <f t="shared" si="21"/>
        <v>0.84891799645541843</v>
      </c>
      <c r="I37">
        <f t="shared" si="21"/>
        <v>0.78054025215068279</v>
      </c>
      <c r="J37">
        <f t="shared" si="21"/>
        <v>0.70035734707572006</v>
      </c>
      <c r="K37">
        <f t="shared" si="21"/>
        <v>0.61818787970334066</v>
      </c>
      <c r="L37">
        <f t="shared" si="21"/>
        <v>0.53927515724830433</v>
      </c>
      <c r="M37">
        <f t="shared" si="21"/>
        <v>0.46629028640480541</v>
      </c>
      <c r="N37">
        <f t="shared" si="21"/>
        <v>0.40041180425686596</v>
      </c>
      <c r="O37">
        <f t="shared" si="21"/>
        <v>0.34194621003019071</v>
      </c>
      <c r="P37">
        <f t="shared" si="21"/>
        <v>0.29069896989048466</v>
      </c>
      <c r="Q37">
        <f t="shared" si="21"/>
        <v>0.24620127122173721</v>
      </c>
      <c r="R37">
        <f t="shared" si="21"/>
        <v>0.20784976347169648</v>
      </c>
      <c r="S37">
        <f t="shared" si="21"/>
        <v>0.17499228816068094</v>
      </c>
      <c r="T37">
        <f t="shared" si="21"/>
        <v>0.1469794755978425</v>
      </c>
      <c r="U37">
        <f t="shared" si="20"/>
        <v>0.12319457086511934</v>
      </c>
      <c r="V37">
        <f t="shared" si="20"/>
        <v>0.10306935726298702</v>
      </c>
      <c r="W37">
        <f t="shared" si="20"/>
        <v>8.6091264816330476E-2</v>
      </c>
      <c r="X37">
        <f t="shared" si="20"/>
        <v>7.1804985559880949E-2</v>
      </c>
      <c r="Y37">
        <f t="shared" si="20"/>
        <v>5.9810773451345361E-2</v>
      </c>
      <c r="Z37">
        <f t="shared" si="20"/>
        <v>4.976085499299749E-2</v>
      </c>
      <c r="AA37">
        <f t="shared" si="20"/>
        <v>4.1354877643501646E-2</v>
      </c>
      <c r="AB37">
        <f t="shared" si="20"/>
        <v>3.4334989945168266E-2</v>
      </c>
      <c r="AC37">
        <f t="shared" si="20"/>
        <v>2.8480924429263751E-2</v>
      </c>
      <c r="AD37">
        <f t="shared" si="20"/>
        <v>9.8115524708113969E-9</v>
      </c>
    </row>
    <row r="38" spans="1:30" x14ac:dyDescent="0.2">
      <c r="A38" s="8">
        <f t="shared" si="13"/>
        <v>35</v>
      </c>
      <c r="B38">
        <f t="shared" si="17"/>
        <v>2.343378311963642</v>
      </c>
      <c r="C38" s="2">
        <f t="shared" si="18"/>
        <v>0.35000000000000014</v>
      </c>
      <c r="D38" s="2">
        <f t="shared" si="14"/>
        <v>0.64999999999999991</v>
      </c>
      <c r="E38">
        <f t="shared" si="21"/>
        <v>0.66735885413029472</v>
      </c>
      <c r="F38">
        <f t="shared" si="21"/>
        <v>0.84515425472851646</v>
      </c>
      <c r="G38">
        <f t="shared" si="21"/>
        <v>0.86756651036938315</v>
      </c>
      <c r="H38">
        <f t="shared" si="21"/>
        <v>0.82402539836030342</v>
      </c>
      <c r="I38">
        <f t="shared" si="21"/>
        <v>0.75189097565346519</v>
      </c>
      <c r="J38">
        <f t="shared" si="21"/>
        <v>0.66952063616774649</v>
      </c>
      <c r="K38">
        <f t="shared" si="21"/>
        <v>0.58647496100970276</v>
      </c>
      <c r="L38">
        <f t="shared" si="21"/>
        <v>0.50771981576054093</v>
      </c>
      <c r="M38">
        <f t="shared" si="21"/>
        <v>0.43566711389292212</v>
      </c>
      <c r="N38">
        <f t="shared" si="21"/>
        <v>0.37127011527489551</v>
      </c>
      <c r="O38">
        <f t="shared" si="21"/>
        <v>0.31464847114488814</v>
      </c>
      <c r="P38">
        <f t="shared" si="21"/>
        <v>0.26545813242155025</v>
      </c>
      <c r="Q38">
        <f t="shared" si="21"/>
        <v>0.22311437044819341</v>
      </c>
      <c r="R38">
        <f t="shared" si="21"/>
        <v>0.1869267682468416</v>
      </c>
      <c r="S38">
        <f t="shared" si="21"/>
        <v>0.15618005931373535</v>
      </c>
      <c r="T38">
        <f t="shared" si="21"/>
        <v>0.13018114217190754</v>
      </c>
      <c r="U38">
        <f t="shared" si="20"/>
        <v>0.10828484112418982</v>
      </c>
      <c r="V38">
        <f t="shared" si="20"/>
        <v>8.9906351312473626E-2</v>
      </c>
      <c r="W38">
        <f t="shared" si="20"/>
        <v>7.4525449479589473E-2</v>
      </c>
      <c r="X38">
        <f t="shared" si="20"/>
        <v>6.1685746594947174E-2</v>
      </c>
      <c r="Y38">
        <f t="shared" si="20"/>
        <v>5.0991097012350682E-2</v>
      </c>
      <c r="Z38">
        <f t="shared" si="20"/>
        <v>4.2100522051051442E-2</v>
      </c>
      <c r="AA38">
        <f t="shared" si="20"/>
        <v>3.472250891793404E-2</v>
      </c>
      <c r="AB38">
        <f t="shared" si="20"/>
        <v>2.8609218393782682E-2</v>
      </c>
      <c r="AC38">
        <f t="shared" si="20"/>
        <v>2.3550919092163936E-2</v>
      </c>
      <c r="AD38">
        <f t="shared" si="20"/>
        <v>4.5766194403087599E-9</v>
      </c>
    </row>
    <row r="39" spans="1:30" x14ac:dyDescent="0.2">
      <c r="A39" s="8">
        <f t="shared" si="13"/>
        <v>36</v>
      </c>
      <c r="B39">
        <f t="shared" si="17"/>
        <v>2.3770907922880724</v>
      </c>
      <c r="C39" s="2">
        <f t="shared" si="18"/>
        <v>0.36000000000000015</v>
      </c>
      <c r="D39" s="2">
        <f t="shared" si="14"/>
        <v>0.6399999999999999</v>
      </c>
      <c r="E39">
        <f t="shared" si="21"/>
        <v>0.66314559621623048</v>
      </c>
      <c r="F39">
        <f t="shared" si="21"/>
        <v>0.83333333333333326</v>
      </c>
      <c r="G39">
        <f t="shared" si="21"/>
        <v>0.84882636315677507</v>
      </c>
      <c r="H39">
        <f t="shared" si="21"/>
        <v>0.79999999999999971</v>
      </c>
      <c r="I39">
        <f t="shared" si="21"/>
        <v>0.72433182989378131</v>
      </c>
      <c r="J39">
        <f t="shared" si="21"/>
        <v>0.63999999999999968</v>
      </c>
      <c r="K39">
        <f t="shared" si="21"/>
        <v>0.55628684535842388</v>
      </c>
      <c r="L39">
        <f t="shared" si="21"/>
        <v>0.47786666666666638</v>
      </c>
      <c r="M39">
        <f t="shared" si="21"/>
        <v>0.40688409260501857</v>
      </c>
      <c r="N39">
        <f t="shared" si="21"/>
        <v>0.3440639999999997</v>
      </c>
      <c r="O39">
        <f t="shared" si="21"/>
        <v>0.289339799185791</v>
      </c>
      <c r="P39">
        <f t="shared" si="21"/>
        <v>0.2422210559999998</v>
      </c>
      <c r="Q39">
        <f t="shared" si="21"/>
        <v>0.20201178706789766</v>
      </c>
      <c r="R39">
        <f t="shared" si="21"/>
        <v>0.16793993215999981</v>
      </c>
      <c r="S39">
        <f t="shared" si="21"/>
        <v>0.13923273939448949</v>
      </c>
      <c r="T39">
        <f t="shared" si="21"/>
        <v>0.11515881062399985</v>
      </c>
      <c r="U39">
        <f t="shared" si="20"/>
        <v>9.5049550093304791E-2</v>
      </c>
      <c r="V39">
        <f t="shared" si="20"/>
        <v>7.8307991224319889E-2</v>
      </c>
      <c r="W39">
        <f t="shared" si="20"/>
        <v>6.4410048063227726E-2</v>
      </c>
      <c r="X39">
        <f t="shared" si="20"/>
        <v>5.2901398515984986E-2</v>
      </c>
      <c r="Y39">
        <f t="shared" si="20"/>
        <v>4.3392032379437631E-2</v>
      </c>
      <c r="Z39">
        <f t="shared" si="20"/>
        <v>3.5549739802741905E-2</v>
      </c>
      <c r="AA39">
        <f t="shared" si="20"/>
        <v>2.9093324566784828E-2</v>
      </c>
      <c r="AB39">
        <f t="shared" si="20"/>
        <v>2.3786007722561852E-2</v>
      </c>
      <c r="AC39">
        <f t="shared" si="20"/>
        <v>1.9429281101991956E-2</v>
      </c>
      <c r="AD39">
        <f t="shared" si="20"/>
        <v>2.1110174464415058E-9</v>
      </c>
    </row>
    <row r="40" spans="1:30" x14ac:dyDescent="0.2">
      <c r="A40" s="8">
        <f t="shared" si="13"/>
        <v>37</v>
      </c>
      <c r="B40">
        <f t="shared" si="17"/>
        <v>2.4103319780197459</v>
      </c>
      <c r="C40" s="2">
        <f t="shared" si="18"/>
        <v>0.37000000000000016</v>
      </c>
      <c r="D40" s="2">
        <f t="shared" si="14"/>
        <v>0.62999999999999989</v>
      </c>
      <c r="E40">
        <f t="shared" si="21"/>
        <v>0.65929379831296875</v>
      </c>
      <c r="F40">
        <f t="shared" si="21"/>
        <v>0.82199493652678624</v>
      </c>
      <c r="G40">
        <f t="shared" si="21"/>
        <v>0.83071018587434031</v>
      </c>
      <c r="H40">
        <f t="shared" si="21"/>
        <v>0.77678521501781284</v>
      </c>
      <c r="I40">
        <f t="shared" si="21"/>
        <v>0.69779655613444591</v>
      </c>
      <c r="J40">
        <f t="shared" si="21"/>
        <v>0.61171835682652753</v>
      </c>
      <c r="K40">
        <f t="shared" si="21"/>
        <v>0.52753419643764088</v>
      </c>
      <c r="L40">
        <f t="shared" si="21"/>
        <v>0.44961299226749757</v>
      </c>
      <c r="M40">
        <f t="shared" si="21"/>
        <v>0.37982462143510143</v>
      </c>
      <c r="N40">
        <f t="shared" si="21"/>
        <v>0.31866320826958894</v>
      </c>
      <c r="O40">
        <f t="shared" si="21"/>
        <v>0.26587723500457106</v>
      </c>
      <c r="P40">
        <f t="shared" si="21"/>
        <v>0.22083360333082511</v>
      </c>
      <c r="Q40">
        <f t="shared" si="21"/>
        <v>0.18273017242132331</v>
      </c>
      <c r="R40">
        <f t="shared" si="21"/>
        <v>0.15071893427328809</v>
      </c>
      <c r="S40">
        <f t="shared" si="21"/>
        <v>0.12397539390431321</v>
      </c>
      <c r="T40">
        <f t="shared" si="21"/>
        <v>0.10173528063446945</v>
      </c>
      <c r="U40">
        <f t="shared" si="20"/>
        <v>8.3311464703698462E-2</v>
      </c>
      <c r="V40">
        <f t="shared" si="20"/>
        <v>6.8099053474697982E-2</v>
      </c>
      <c r="W40">
        <f t="shared" si="20"/>
        <v>5.5573647631761182E-2</v>
      </c>
      <c r="X40">
        <f t="shared" si="20"/>
        <v>4.5285870560674145E-2</v>
      </c>
      <c r="Y40">
        <f t="shared" si="20"/>
        <v>3.6854103166325848E-2</v>
      </c>
      <c r="Z40">
        <f t="shared" si="20"/>
        <v>2.9956603375885946E-2</v>
      </c>
      <c r="AA40">
        <f t="shared" si="20"/>
        <v>2.4323708089775048E-2</v>
      </c>
      <c r="AB40">
        <f t="shared" si="20"/>
        <v>1.9730508314390327E-2</v>
      </c>
      <c r="AC40">
        <f t="shared" si="20"/>
        <v>1.5990194187712994E-2</v>
      </c>
      <c r="AD40">
        <f t="shared" si="20"/>
        <v>9.625214328596474E-10</v>
      </c>
    </row>
    <row r="41" spans="1:30" x14ac:dyDescent="0.2">
      <c r="A41" s="8">
        <f t="shared" si="13"/>
        <v>38</v>
      </c>
      <c r="B41">
        <f t="shared" si="17"/>
        <v>2.4431210920738522</v>
      </c>
      <c r="C41" s="2">
        <f t="shared" si="18"/>
        <v>0.38000000000000017</v>
      </c>
      <c r="D41" s="2">
        <f t="shared" si="14"/>
        <v>0.61999999999999988</v>
      </c>
      <c r="E41">
        <f t="shared" si="21"/>
        <v>0.65578651841501001</v>
      </c>
      <c r="F41">
        <f t="shared" si="21"/>
        <v>0.8111071056538125</v>
      </c>
      <c r="G41">
        <f t="shared" si="21"/>
        <v>0.81317528283461216</v>
      </c>
      <c r="H41">
        <f t="shared" si="21"/>
        <v>0.75432960825804551</v>
      </c>
      <c r="I41">
        <f t="shared" si="21"/>
        <v>0.67222490047661265</v>
      </c>
      <c r="J41">
        <f t="shared" si="21"/>
        <v>0.58460544639998524</v>
      </c>
      <c r="K41">
        <f t="shared" si="21"/>
        <v>0.50013532595459964</v>
      </c>
      <c r="L41">
        <f t="shared" si="21"/>
        <v>0.42286460622932254</v>
      </c>
      <c r="M41">
        <f t="shared" si="21"/>
        <v>0.35438160239068772</v>
      </c>
      <c r="N41">
        <f t="shared" si="21"/>
        <v>0.2949480628449524</v>
      </c>
      <c r="O41">
        <f t="shared" si="21"/>
        <v>0.24412954831358483</v>
      </c>
      <c r="P41">
        <f t="shared" si="21"/>
        <v>0.2011545788602575</v>
      </c>
      <c r="Q41">
        <f t="shared" si="21"/>
        <v>0.16512034904118822</v>
      </c>
      <c r="R41">
        <f t="shared" si="21"/>
        <v>0.13510882546780625</v>
      </c>
      <c r="S41">
        <f t="shared" si="21"/>
        <v>0.1102495868982703</v>
      </c>
      <c r="T41">
        <f t="shared" si="21"/>
        <v>8.9750862632185582E-2</v>
      </c>
      <c r="U41">
        <f t="shared" si="20"/>
        <v>7.291172680205607E-2</v>
      </c>
      <c r="V41">
        <f t="shared" si="20"/>
        <v>5.9123380758952244E-2</v>
      </c>
      <c r="W41">
        <f t="shared" si="20"/>
        <v>4.7864404182996818E-2</v>
      </c>
      <c r="X41">
        <f t="shared" si="20"/>
        <v>3.8692968074469848E-2</v>
      </c>
      <c r="Y41">
        <f t="shared" si="20"/>
        <v>3.1237821677324227E-2</v>
      </c>
      <c r="Z41">
        <f t="shared" si="20"/>
        <v>2.518912221647987E-2</v>
      </c>
      <c r="AA41">
        <f t="shared" si="20"/>
        <v>2.0289708937081066E-2</v>
      </c>
      <c r="AB41">
        <f t="shared" si="20"/>
        <v>1.6327131036681947E-2</v>
      </c>
      <c r="AC41">
        <f t="shared" si="20"/>
        <v>1.3126559521033311E-2</v>
      </c>
      <c r="AD41">
        <f t="shared" si="20"/>
        <v>4.336360051143906E-10</v>
      </c>
    </row>
    <row r="42" spans="1:30" x14ac:dyDescent="0.2">
      <c r="A42" s="8">
        <f t="shared" si="13"/>
        <v>39</v>
      </c>
      <c r="B42">
        <f t="shared" si="17"/>
        <v>2.4754760855337929</v>
      </c>
      <c r="C42" s="2">
        <f t="shared" si="18"/>
        <v>0.39000000000000018</v>
      </c>
      <c r="D42" s="2">
        <f t="shared" si="14"/>
        <v>0.60999999999999988</v>
      </c>
      <c r="E42">
        <f t="shared" si="21"/>
        <v>0.65260877087902969</v>
      </c>
      <c r="F42">
        <f t="shared" si="21"/>
        <v>0.80064076902543546</v>
      </c>
      <c r="G42">
        <f t="shared" si="21"/>
        <v>0.79618270047241591</v>
      </c>
      <c r="H42">
        <f t="shared" si="21"/>
        <v>0.73258630365827337</v>
      </c>
      <c r="I42">
        <f t="shared" si="21"/>
        <v>0.64756192971756488</v>
      </c>
      <c r="J42">
        <f t="shared" si="21"/>
        <v>0.55859705653943337</v>
      </c>
      <c r="K42">
        <f t="shared" si="21"/>
        <v>0.47401533255325734</v>
      </c>
      <c r="L42">
        <f t="shared" si="21"/>
        <v>0.39753490523722995</v>
      </c>
      <c r="M42">
        <f t="shared" si="21"/>
        <v>0.33045640326569936</v>
      </c>
      <c r="N42">
        <f t="shared" si="21"/>
        <v>0.27280832871904909</v>
      </c>
      <c r="O42">
        <f t="shared" si="21"/>
        <v>0.22397600665786288</v>
      </c>
      <c r="P42">
        <f t="shared" si="21"/>
        <v>0.18305438857048187</v>
      </c>
      <c r="Q42">
        <f t="shared" si="21"/>
        <v>0.14904585170323231</v>
      </c>
      <c r="R42">
        <f t="shared" si="21"/>
        <v>0.12096844178032677</v>
      </c>
      <c r="S42">
        <f t="shared" si="21"/>
        <v>9.7911659503508025E-2</v>
      </c>
      <c r="T42">
        <f t="shared" si="21"/>
        <v>7.9061517306427839E-2</v>
      </c>
      <c r="U42">
        <f t="shared" si="20"/>
        <v>6.3707853116949209E-2</v>
      </c>
      <c r="V42">
        <f t="shared" si="20"/>
        <v>5.1241745904228544E-2</v>
      </c>
      <c r="W42">
        <f t="shared" si="20"/>
        <v>4.1147778072006022E-2</v>
      </c>
      <c r="X42">
        <f t="shared" si="20"/>
        <v>3.2993990835000486E-2</v>
      </c>
      <c r="Y42">
        <f t="shared" si="20"/>
        <v>2.6421204867288068E-2</v>
      </c>
      <c r="Z42">
        <f t="shared" si="20"/>
        <v>2.1132651129817805E-2</v>
      </c>
      <c r="AA42">
        <f t="shared" si="20"/>
        <v>1.6884408062809799E-2</v>
      </c>
      <c r="AB42">
        <f t="shared" si="20"/>
        <v>1.3476867970515626E-2</v>
      </c>
      <c r="AC42">
        <f t="shared" si="20"/>
        <v>1.0747292784327626E-2</v>
      </c>
      <c r="AD42">
        <f t="shared" si="20"/>
        <v>1.9295407715393938E-10</v>
      </c>
    </row>
    <row r="43" spans="1:30" x14ac:dyDescent="0.2">
      <c r="A43" s="8">
        <f t="shared" si="13"/>
        <v>40</v>
      </c>
      <c r="B43" s="5">
        <f t="shared" si="17"/>
        <v>2.5074137523915851</v>
      </c>
      <c r="C43" s="2">
        <f t="shared" si="18"/>
        <v>0.40000000000000019</v>
      </c>
      <c r="D43" s="2">
        <f t="shared" si="14"/>
        <v>0.59999999999999987</v>
      </c>
      <c r="E43">
        <f t="shared" si="21"/>
        <v>0.64974733436139676</v>
      </c>
      <c r="F43">
        <f t="shared" si="21"/>
        <v>0.79056941504209466</v>
      </c>
      <c r="G43">
        <f t="shared" si="21"/>
        <v>0.77969680123367591</v>
      </c>
      <c r="H43">
        <f t="shared" si="21"/>
        <v>0.71151247353788505</v>
      </c>
      <c r="I43">
        <f t="shared" si="21"/>
        <v>0.62375744098694053</v>
      </c>
      <c r="J43">
        <f t="shared" si="21"/>
        <v>0.53363435515341373</v>
      </c>
      <c r="K43">
        <f t="shared" si="21"/>
        <v>0.4491053575105971</v>
      </c>
      <c r="L43">
        <f t="shared" si="21"/>
        <v>0.37354404860738943</v>
      </c>
      <c r="M43">
        <f t="shared" si="21"/>
        <v>0.30795795943583792</v>
      </c>
      <c r="N43">
        <f t="shared" si="21"/>
        <v>0.25214223280998782</v>
      </c>
      <c r="O43">
        <f t="shared" si="21"/>
        <v>0.20530530629055865</v>
      </c>
      <c r="P43">
        <f t="shared" si="21"/>
        <v>0.16641387365459193</v>
      </c>
      <c r="Q43">
        <f t="shared" si="21"/>
        <v>0.13438165502654739</v>
      </c>
      <c r="R43">
        <f t="shared" si="21"/>
        <v>0.10816901787548473</v>
      </c>
      <c r="S43">
        <f t="shared" si="21"/>
        <v>8.6831223247922931E-2</v>
      </c>
      <c r="T43">
        <f t="shared" si="21"/>
        <v>6.9537225777097297E-2</v>
      </c>
      <c r="U43">
        <f t="shared" si="20"/>
        <v>5.5571982878670649E-2</v>
      </c>
      <c r="V43">
        <f t="shared" si="20"/>
        <v>4.4329981432899533E-2</v>
      </c>
      <c r="W43">
        <f t="shared" si="20"/>
        <v>3.5304553828802536E-2</v>
      </c>
      <c r="X43">
        <f t="shared" si="20"/>
        <v>2.807565490750303E-2</v>
      </c>
      <c r="Y43">
        <f t="shared" si="20"/>
        <v>2.2297612944506846E-2</v>
      </c>
      <c r="Z43">
        <f t="shared" si="20"/>
        <v>1.7687662591726903E-2</v>
      </c>
      <c r="AA43">
        <f t="shared" si="20"/>
        <v>1.4015642422261448E-2</v>
      </c>
      <c r="AB43">
        <f t="shared" si="20"/>
        <v>1.1094988352992326E-2</v>
      </c>
      <c r="AC43">
        <f t="shared" si="20"/>
        <v>8.7750109078506416E-3</v>
      </c>
      <c r="AD43">
        <f t="shared" si="20"/>
        <v>8.4762863697439548E-11</v>
      </c>
    </row>
    <row r="44" spans="1:30" x14ac:dyDescent="0.2">
      <c r="A44" s="8">
        <f t="shared" si="13"/>
        <v>41</v>
      </c>
      <c r="B44">
        <f t="shared" si="17"/>
        <v>2.5389498313167107</v>
      </c>
      <c r="C44" s="2">
        <f t="shared" si="18"/>
        <v>0.4100000000000002</v>
      </c>
      <c r="D44" s="2">
        <f t="shared" si="14"/>
        <v>0.58999999999999986</v>
      </c>
      <c r="E44">
        <f t="shared" si="21"/>
        <v>0.64719058853232647</v>
      </c>
      <c r="F44">
        <f t="shared" si="21"/>
        <v>0.78086880944303017</v>
      </c>
      <c r="G44">
        <f t="shared" si="21"/>
        <v>0.76368489446814514</v>
      </c>
      <c r="H44">
        <f t="shared" si="21"/>
        <v>0.69106889635708157</v>
      </c>
      <c r="I44">
        <f t="shared" si="21"/>
        <v>0.60076545031494066</v>
      </c>
      <c r="J44">
        <f t="shared" si="21"/>
        <v>0.5096633110633475</v>
      </c>
      <c r="K44">
        <f t="shared" si="21"/>
        <v>0.42534193882297788</v>
      </c>
      <c r="L44">
        <f t="shared" si="21"/>
        <v>0.35081824578193743</v>
      </c>
      <c r="M44">
        <f t="shared" si="21"/>
        <v>0.2868019930349221</v>
      </c>
      <c r="N44">
        <f t="shared" si="21"/>
        <v>0.23285561063776097</v>
      </c>
      <c r="O44">
        <f t="shared" si="21"/>
        <v>0.18801463987844894</v>
      </c>
      <c r="P44">
        <f t="shared" si="21"/>
        <v>0.15112329130390684</v>
      </c>
      <c r="Q44">
        <f t="shared" si="21"/>
        <v>0.1210130591217653</v>
      </c>
      <c r="R44">
        <f t="shared" si="21"/>
        <v>9.6592970358413757E-2</v>
      </c>
      <c r="S44">
        <f t="shared" si="21"/>
        <v>7.6889836026598504E-2</v>
      </c>
      <c r="T44">
        <f t="shared" si="21"/>
        <v>6.1060556262282975E-2</v>
      </c>
      <c r="U44">
        <f t="shared" si="20"/>
        <v>4.8389336806072658E-2</v>
      </c>
      <c r="V44">
        <f t="shared" si="20"/>
        <v>3.827733620691863E-2</v>
      </c>
      <c r="W44">
        <f t="shared" si="20"/>
        <v>3.0229103345911255E-2</v>
      </c>
      <c r="X44">
        <f t="shared" si="20"/>
        <v>2.3838274382197655E-2</v>
      </c>
      <c r="Y44">
        <f t="shared" si="20"/>
        <v>1.8773864183250142E-2</v>
      </c>
      <c r="Z44">
        <f t="shared" si="20"/>
        <v>1.4767810979771444E-2</v>
      </c>
      <c r="AA44">
        <f t="shared" si="20"/>
        <v>1.1604036052313658E-2</v>
      </c>
      <c r="AB44">
        <f t="shared" si="20"/>
        <v>9.109054317977202E-3</v>
      </c>
      <c r="AC44">
        <f t="shared" si="20"/>
        <v>7.1440500217722341E-3</v>
      </c>
      <c r="AD44">
        <f t="shared" si="20"/>
        <v>3.6743539525672079E-11</v>
      </c>
    </row>
    <row r="45" spans="1:30" x14ac:dyDescent="0.2">
      <c r="A45" s="8">
        <f t="shared" si="13"/>
        <v>42</v>
      </c>
      <c r="B45">
        <f t="shared" si="17"/>
        <v>2.5700990962013748</v>
      </c>
      <c r="C45" s="2">
        <f t="shared" si="18"/>
        <v>0.42000000000000021</v>
      </c>
      <c r="D45" s="2">
        <f t="shared" si="14"/>
        <v>0.57999999999999985</v>
      </c>
      <c r="E45">
        <f t="shared" si="21"/>
        <v>0.64492837537915981</v>
      </c>
      <c r="F45">
        <f t="shared" si="21"/>
        <v>0.77151674981045937</v>
      </c>
      <c r="G45">
        <f t="shared" si="21"/>
        <v>0.74811691543982539</v>
      </c>
      <c r="H45">
        <f t="shared" si="21"/>
        <v>0.67121957233509943</v>
      </c>
      <c r="I45">
        <f t="shared" si="21"/>
        <v>0.57854374794013141</v>
      </c>
      <c r="J45">
        <f t="shared" si="21"/>
        <v>0.48663418994294699</v>
      </c>
      <c r="K45">
        <f t="shared" si="21"/>
        <v>0.40266644856633144</v>
      </c>
      <c r="L45">
        <f t="shared" si="21"/>
        <v>0.32928913519472736</v>
      </c>
      <c r="M45">
        <f t="shared" si="21"/>
        <v>0.26691033162111105</v>
      </c>
      <c r="N45">
        <f t="shared" si="21"/>
        <v>0.21486116071455952</v>
      </c>
      <c r="O45">
        <f t="shared" si="21"/>
        <v>0.17200888037804937</v>
      </c>
      <c r="P45">
        <f t="shared" si="21"/>
        <v>0.13708142053588895</v>
      </c>
      <c r="Q45">
        <f t="shared" si="21"/>
        <v>0.10883470976647479</v>
      </c>
      <c r="R45">
        <f t="shared" si="21"/>
        <v>8.6132825903383531E-2</v>
      </c>
      <c r="S45">
        <f t="shared" si="21"/>
        <v>6.7979834100290418E-2</v>
      </c>
      <c r="T45">
        <f t="shared" si="21"/>
        <v>5.3525398954245462E-2</v>
      </c>
      <c r="U45">
        <f t="shared" ref="U45:AD64" si="22">U$2*$D45^(U$1/2-1)/SQRT($C45)</f>
        <v>4.2056857363379649E-2</v>
      </c>
      <c r="V45">
        <f t="shared" si="22"/>
        <v>3.2985027105553753E-2</v>
      </c>
      <c r="W45">
        <f t="shared" si="22"/>
        <v>2.5827858286687277E-2</v>
      </c>
      <c r="X45">
        <f t="shared" si="22"/>
        <v>2.0194166594622351E-2</v>
      </c>
      <c r="Y45">
        <f t="shared" si="22"/>
        <v>1.5768587164503797E-2</v>
      </c>
      <c r="Z45">
        <f t="shared" si="22"/>
        <v>1.2298247456125006E-2</v>
      </c>
      <c r="AA45">
        <f t="shared" si="22"/>
        <v>9.5812939151937379E-3</v>
      </c>
      <c r="AB45">
        <f t="shared" si="22"/>
        <v>7.4572100483957975E-3</v>
      </c>
      <c r="AC45">
        <f t="shared" si="22"/>
        <v>5.7987657086737724E-3</v>
      </c>
      <c r="AD45">
        <f t="shared" si="22"/>
        <v>1.5709826441944829E-11</v>
      </c>
    </row>
    <row r="46" spans="1:30" x14ac:dyDescent="0.2">
      <c r="A46" s="8">
        <f t="shared" si="13"/>
        <v>43</v>
      </c>
      <c r="B46">
        <f t="shared" si="17"/>
        <v>2.6008754369585816</v>
      </c>
      <c r="C46" s="2">
        <f t="shared" si="18"/>
        <v>0.43000000000000022</v>
      </c>
      <c r="D46" s="2">
        <f t="shared" si="14"/>
        <v>0.56999999999999984</v>
      </c>
      <c r="E46">
        <f t="shared" si="21"/>
        <v>0.64295188168614958</v>
      </c>
      <c r="F46">
        <f t="shared" si="21"/>
        <v>0.76249285166302305</v>
      </c>
      <c r="G46">
        <f t="shared" si="21"/>
        <v>0.73296514512221056</v>
      </c>
      <c r="H46">
        <f t="shared" si="21"/>
        <v>0.65193138817188456</v>
      </c>
      <c r="I46">
        <f t="shared" ref="E46:T62" si="23">I$2*$D46^(I$1/2-1)/SQRT($C46)</f>
        <v>0.55705351029287986</v>
      </c>
      <c r="J46">
        <f t="shared" si="23"/>
        <v>0.46450111407246764</v>
      </c>
      <c r="K46">
        <f t="shared" si="23"/>
        <v>0.38102460104032965</v>
      </c>
      <c r="L46">
        <f t="shared" si="23"/>
        <v>0.30889324085819087</v>
      </c>
      <c r="M46">
        <f t="shared" si="23"/>
        <v>0.24821031153484321</v>
      </c>
      <c r="N46">
        <f t="shared" si="23"/>
        <v>0.19807779070031481</v>
      </c>
      <c r="O46">
        <f t="shared" si="23"/>
        <v>0.15719986397206734</v>
      </c>
      <c r="P46">
        <f t="shared" si="23"/>
        <v>0.12419477476909735</v>
      </c>
      <c r="Q46">
        <f t="shared" si="23"/>
        <v>9.7749733597176397E-2</v>
      </c>
      <c r="R46">
        <f t="shared" si="23"/>
        <v>7.6690273419917604E-2</v>
      </c>
      <c r="S46">
        <f t="shared" si="23"/>
        <v>6.0003298008112875E-2</v>
      </c>
      <c r="T46">
        <f t="shared" si="23"/>
        <v>4.6835845552878223E-2</v>
      </c>
      <c r="U46">
        <f t="shared" si="22"/>
        <v>3.6482005188932604E-2</v>
      </c>
      <c r="V46">
        <f t="shared" si="22"/>
        <v>2.8364958962961869E-2</v>
      </c>
      <c r="W46">
        <f t="shared" si="22"/>
        <v>2.2017963131673455E-2</v>
      </c>
      <c r="X46">
        <f t="shared" si="22"/>
        <v>1.7066250309382053E-2</v>
      </c>
      <c r="Y46">
        <f t="shared" si="22"/>
        <v>1.3210777879004057E-2</v>
      </c>
      <c r="Z46">
        <f t="shared" si="22"/>
        <v>1.0214150810165155E-2</v>
      </c>
      <c r="AA46">
        <f t="shared" si="22"/>
        <v>7.8887216477481412E-3</v>
      </c>
      <c r="AB46">
        <f t="shared" si="22"/>
        <v>6.0867053236938707E-3</v>
      </c>
      <c r="AC46">
        <f t="shared" si="22"/>
        <v>4.6920744409214982E-3</v>
      </c>
      <c r="AD46">
        <f t="shared" si="22"/>
        <v>6.6215253777316126E-12</v>
      </c>
    </row>
    <row r="47" spans="1:30" x14ac:dyDescent="0.2">
      <c r="A47" s="8">
        <f t="shared" si="13"/>
        <v>44</v>
      </c>
      <c r="B47">
        <f t="shared" si="17"/>
        <v>2.631291931825217</v>
      </c>
      <c r="C47" s="2">
        <f t="shared" si="18"/>
        <v>0.44000000000000022</v>
      </c>
      <c r="D47" s="2">
        <f t="shared" si="14"/>
        <v>0.55999999999999983</v>
      </c>
      <c r="E47">
        <f t="shared" si="23"/>
        <v>0.64125353990800915</v>
      </c>
      <c r="F47">
        <f t="shared" si="23"/>
        <v>0.7537783614444088</v>
      </c>
      <c r="G47">
        <f t="shared" si="23"/>
        <v>0.7182039646969699</v>
      </c>
      <c r="H47">
        <f t="shared" si="23"/>
        <v>0.63317382361330321</v>
      </c>
      <c r="I47">
        <f t="shared" si="23"/>
        <v>0.53625896030707076</v>
      </c>
      <c r="J47">
        <f t="shared" si="23"/>
        <v>0.4432216765293121</v>
      </c>
      <c r="K47">
        <f t="shared" si="23"/>
        <v>0.36036602132635132</v>
      </c>
      <c r="L47">
        <f t="shared" si="23"/>
        <v>0.28957149533248383</v>
      </c>
      <c r="M47">
        <f t="shared" si="23"/>
        <v>0.23063425364886475</v>
      </c>
      <c r="N47">
        <f t="shared" si="23"/>
        <v>0.18243004205946475</v>
      </c>
      <c r="O47">
        <f t="shared" si="23"/>
        <v>0.14350575782596031</v>
      </c>
      <c r="P47">
        <f t="shared" si="23"/>
        <v>0.11237690590863025</v>
      </c>
      <c r="Q47">
        <f t="shared" si="23"/>
        <v>8.7668972053677532E-2</v>
      </c>
      <c r="R47">
        <f t="shared" si="23"/>
        <v>6.8175322917902348E-2</v>
      </c>
      <c r="S47">
        <f t="shared" si="23"/>
        <v>5.2871133915448579E-2</v>
      </c>
      <c r="T47">
        <f t="shared" si="23"/>
        <v>4.0905193750741399E-2</v>
      </c>
      <c r="U47">
        <f t="shared" si="22"/>
        <v>3.1581690658827939E-2</v>
      </c>
      <c r="V47">
        <f t="shared" si="22"/>
        <v>2.4338590281691119E-2</v>
      </c>
      <c r="W47">
        <f t="shared" si="22"/>
        <v>1.8726084814175627E-2</v>
      </c>
      <c r="X47">
        <f t="shared" si="22"/>
        <v>1.4386811144288525E-2</v>
      </c>
      <c r="Y47">
        <f t="shared" si="22"/>
        <v>1.1038534206250884E-2</v>
      </c>
      <c r="Z47">
        <f t="shared" si="22"/>
        <v>8.4594449528416511E-3</v>
      </c>
      <c r="AA47">
        <f t="shared" si="22"/>
        <v>6.4759400676671856E-3</v>
      </c>
      <c r="AB47">
        <f t="shared" si="22"/>
        <v>4.9526204996636555E-3</v>
      </c>
      <c r="AC47">
        <f t="shared" si="22"/>
        <v>3.7842015004107381E-3</v>
      </c>
      <c r="AD47">
        <f t="shared" si="22"/>
        <v>2.7498647427664603E-12</v>
      </c>
    </row>
    <row r="48" spans="1:30" x14ac:dyDescent="0.2">
      <c r="A48" s="8">
        <f t="shared" si="13"/>
        <v>45</v>
      </c>
      <c r="B48">
        <f t="shared" si="17"/>
        <v>2.6613609122366881</v>
      </c>
      <c r="C48" s="2">
        <f t="shared" si="18"/>
        <v>0.45000000000000023</v>
      </c>
      <c r="D48" s="2">
        <f t="shared" si="14"/>
        <v>0.54999999999999982</v>
      </c>
      <c r="E48">
        <f t="shared" si="23"/>
        <v>0.63982694517113081</v>
      </c>
      <c r="F48">
        <f t="shared" si="23"/>
        <v>0.74535599249992979</v>
      </c>
      <c r="G48">
        <f t="shared" si="23"/>
        <v>0.70380963968824373</v>
      </c>
      <c r="H48">
        <f t="shared" si="23"/>
        <v>0.61491869381244191</v>
      </c>
      <c r="I48">
        <f t="shared" si="23"/>
        <v>0.51612706910471184</v>
      </c>
      <c r="J48">
        <f t="shared" si="23"/>
        <v>0.42275660199605364</v>
      </c>
      <c r="K48">
        <f t="shared" si="23"/>
        <v>0.34064386560910975</v>
      </c>
      <c r="L48">
        <f t="shared" si="23"/>
        <v>0.27126881961413435</v>
      </c>
      <c r="M48">
        <f t="shared" si="23"/>
        <v>0.21411900124001179</v>
      </c>
      <c r="N48">
        <f t="shared" si="23"/>
        <v>0.16784758213624559</v>
      </c>
      <c r="O48">
        <f t="shared" si="23"/>
        <v>0.13085050075778501</v>
      </c>
      <c r="P48">
        <f t="shared" si="23"/>
        <v>0.10154778719242855</v>
      </c>
      <c r="Q48">
        <f t="shared" si="23"/>
        <v>7.8510300454670973E-2</v>
      </c>
      <c r="R48">
        <f t="shared" si="23"/>
        <v>6.0505556535488669E-2</v>
      </c>
      <c r="S48">
        <f t="shared" si="23"/>
        <v>4.6502254884689703E-2</v>
      </c>
      <c r="T48">
        <f t="shared" si="23"/>
        <v>3.5655060101270099E-2</v>
      </c>
      <c r="U48">
        <f t="shared" si="22"/>
        <v>2.7281322865684635E-2</v>
      </c>
      <c r="V48">
        <f t="shared" si="22"/>
        <v>2.0835925746679709E-2</v>
      </c>
      <c r="W48">
        <f t="shared" si="22"/>
        <v>1.588735861001633E-2</v>
      </c>
      <c r="X48">
        <f t="shared" si="22"/>
        <v>1.2096412447377936E-2</v>
      </c>
      <c r="Y48">
        <f t="shared" si="22"/>
        <v>9.1979444584305032E-3</v>
      </c>
      <c r="Z48">
        <f t="shared" si="22"/>
        <v>6.9856781883607579E-3</v>
      </c>
      <c r="AA48">
        <f t="shared" si="22"/>
        <v>5.2997679974766234E-3</v>
      </c>
      <c r="AB48">
        <f t="shared" si="22"/>
        <v>4.0167649583074342E-3</v>
      </c>
      <c r="AC48">
        <f t="shared" si="22"/>
        <v>3.0416059811604968E-3</v>
      </c>
      <c r="AD48">
        <f t="shared" si="22"/>
        <v>1.1245787582914595E-12</v>
      </c>
    </row>
    <row r="49" spans="1:30" x14ac:dyDescent="0.2">
      <c r="A49" s="8">
        <f t="shared" si="13"/>
        <v>46</v>
      </c>
      <c r="B49">
        <f t="shared" si="17"/>
        <v>2.6910940211848811</v>
      </c>
      <c r="C49" s="2">
        <f t="shared" si="18"/>
        <v>0.46000000000000024</v>
      </c>
      <c r="D49" s="2">
        <f t="shared" si="14"/>
        <v>0.53999999999999981</v>
      </c>
      <c r="E49">
        <f t="shared" si="23"/>
        <v>0.6386667865644956</v>
      </c>
      <c r="F49">
        <f t="shared" si="23"/>
        <v>0.7372097807744854</v>
      </c>
      <c r="G49">
        <f t="shared" si="23"/>
        <v>0.68976012948965504</v>
      </c>
      <c r="H49">
        <f t="shared" si="23"/>
        <v>0.59713992242733294</v>
      </c>
      <c r="I49">
        <f t="shared" si="23"/>
        <v>0.4966272932325515</v>
      </c>
      <c r="J49">
        <f t="shared" si="23"/>
        <v>0.40306944763844965</v>
      </c>
      <c r="K49">
        <f t="shared" si="23"/>
        <v>0.32181448601469326</v>
      </c>
      <c r="L49">
        <f t="shared" si="23"/>
        <v>0.25393375201222312</v>
      </c>
      <c r="M49">
        <f t="shared" si="23"/>
        <v>0.19860551136906776</v>
      </c>
      <c r="N49">
        <f t="shared" si="23"/>
        <v>0.15426475434742551</v>
      </c>
      <c r="O49">
        <f t="shared" si="23"/>
        <v>0.11916330682144066</v>
      </c>
      <c r="P49">
        <f t="shared" si="23"/>
        <v>9.1633264082370727E-2</v>
      </c>
      <c r="Q49">
        <f t="shared" si="23"/>
        <v>7.0198020745721387E-2</v>
      </c>
      <c r="R49">
        <f t="shared" si="23"/>
        <v>5.3605459488186867E-2</v>
      </c>
      <c r="S49">
        <f t="shared" si="23"/>
        <v>4.082284898751181E-2</v>
      </c>
      <c r="T49">
        <f t="shared" si="23"/>
        <v>3.1014587275308099E-2</v>
      </c>
      <c r="U49">
        <f t="shared" si="22"/>
        <v>2.3513961016806795E-2</v>
      </c>
      <c r="V49">
        <f t="shared" si="22"/>
        <v>1.7794619449208016E-2</v>
      </c>
      <c r="W49">
        <f t="shared" si="22"/>
        <v>1.3444453004903646E-2</v>
      </c>
      <c r="X49">
        <f t="shared" si="22"/>
        <v>1.0142933086048566E-2</v>
      </c>
      <c r="Y49">
        <f t="shared" si="22"/>
        <v>7.6421101291031237E-3</v>
      </c>
      <c r="Z49">
        <f t="shared" si="22"/>
        <v>5.7510430597895335E-3</v>
      </c>
      <c r="AA49">
        <f t="shared" si="22"/>
        <v>4.3232508730354797E-3</v>
      </c>
      <c r="AB49">
        <f t="shared" si="22"/>
        <v>3.2467252182993632E-3</v>
      </c>
      <c r="AC49">
        <f t="shared" si="22"/>
        <v>2.4360578832408608E-3</v>
      </c>
      <c r="AD49">
        <f t="shared" si="22"/>
        <v>4.5262617286983915E-13</v>
      </c>
    </row>
    <row r="50" spans="1:30" x14ac:dyDescent="0.2">
      <c r="A50" s="8">
        <f t="shared" si="13"/>
        <v>47</v>
      </c>
      <c r="B50">
        <f t="shared" si="17"/>
        <v>2.7205022658419478</v>
      </c>
      <c r="C50" s="2">
        <f t="shared" si="18"/>
        <v>0.47000000000000025</v>
      </c>
      <c r="D50" s="2">
        <f t="shared" si="14"/>
        <v>0.5299999999999998</v>
      </c>
      <c r="E50">
        <f t="shared" si="23"/>
        <v>0.63776879124118613</v>
      </c>
      <c r="F50">
        <f t="shared" si="23"/>
        <v>0.72932495748947268</v>
      </c>
      <c r="G50">
        <f t="shared" si="23"/>
        <v>0.67603491871565702</v>
      </c>
      <c r="H50">
        <f t="shared" si="23"/>
        <v>0.57981334120413053</v>
      </c>
      <c r="I50">
        <f t="shared" si="23"/>
        <v>0.47773134255906402</v>
      </c>
      <c r="J50">
        <f t="shared" si="23"/>
        <v>0.38412633854773637</v>
      </c>
      <c r="K50">
        <f t="shared" si="23"/>
        <v>0.30383713386756461</v>
      </c>
      <c r="L50">
        <f t="shared" si="23"/>
        <v>0.23751811933535022</v>
      </c>
      <c r="M50">
        <f t="shared" si="23"/>
        <v>0.18403849251406768</v>
      </c>
      <c r="N50">
        <f t="shared" si="23"/>
        <v>0.14162017865370255</v>
      </c>
      <c r="O50">
        <f t="shared" si="23"/>
        <v>0.10837822336939536</v>
      </c>
      <c r="P50">
        <f t="shared" si="23"/>
        <v>8.2564564155108558E-2</v>
      </c>
      <c r="Q50">
        <f t="shared" si="23"/>
        <v>6.2662318239032191E-2</v>
      </c>
      <c r="R50">
        <f t="shared" si="23"/>
        <v>4.740582058572481E-2</v>
      </c>
      <c r="S50">
        <f t="shared" si="23"/>
        <v>3.5765723179509143E-2</v>
      </c>
      <c r="T50">
        <f t="shared" si="23"/>
        <v>2.6919733832608008E-2</v>
      </c>
      <c r="U50">
        <f t="shared" si="22"/>
        <v>2.0219555504149153E-2</v>
      </c>
      <c r="V50">
        <f t="shared" si="22"/>
        <v>1.515917511448738E-2</v>
      </c>
      <c r="W50">
        <f t="shared" si="22"/>
        <v>1.1346738794681349E-2</v>
      </c>
      <c r="X50">
        <f t="shared" si="22"/>
        <v>8.4807163001604374E-3</v>
      </c>
      <c r="Y50">
        <f t="shared" si="22"/>
        <v>6.3302858538748534E-3</v>
      </c>
      <c r="Z50">
        <f t="shared" si="22"/>
        <v>4.7195186210392814E-3</v>
      </c>
      <c r="AA50">
        <f t="shared" si="22"/>
        <v>3.5148158598181304E-3</v>
      </c>
      <c r="AB50">
        <f t="shared" si="22"/>
        <v>2.6150423632031283E-3</v>
      </c>
      <c r="AC50">
        <f t="shared" si="22"/>
        <v>1.9438459885602879E-3</v>
      </c>
      <c r="AD50">
        <f t="shared" si="22"/>
        <v>1.791814427575758E-13</v>
      </c>
    </row>
    <row r="51" spans="1:30" x14ac:dyDescent="0.2">
      <c r="A51" s="8">
        <f t="shared" si="13"/>
        <v>48</v>
      </c>
      <c r="B51">
        <f t="shared" si="17"/>
        <v>2.7495960651236828</v>
      </c>
      <c r="C51" s="2">
        <f t="shared" si="18"/>
        <v>0.48000000000000026</v>
      </c>
      <c r="D51" s="2">
        <f t="shared" si="14"/>
        <v>0.5199999999999998</v>
      </c>
      <c r="E51">
        <f t="shared" si="23"/>
        <v>0.63712968015647264</v>
      </c>
      <c r="F51">
        <f t="shared" si="23"/>
        <v>0.72168783648703194</v>
      </c>
      <c r="G51">
        <f t="shared" si="23"/>
        <v>0.66261486736273123</v>
      </c>
      <c r="H51">
        <f t="shared" si="23"/>
        <v>0.56291651245988472</v>
      </c>
      <c r="I51">
        <f t="shared" si="23"/>
        <v>0.45941297470482684</v>
      </c>
      <c r="J51">
        <f t="shared" si="23"/>
        <v>0.36589573309892498</v>
      </c>
      <c r="K51">
        <f t="shared" si="23"/>
        <v>0.28667369621581185</v>
      </c>
      <c r="L51">
        <f t="shared" si="23"/>
        <v>0.22197674474668103</v>
      </c>
      <c r="M51">
        <f t="shared" si="23"/>
        <v>0.17036608232253958</v>
      </c>
      <c r="N51">
        <f t="shared" si="23"/>
        <v>0.1298563956768084</v>
      </c>
      <c r="O51">
        <f t="shared" si="23"/>
        <v>9.8433736453022821E-2</v>
      </c>
      <c r="P51">
        <f t="shared" si="23"/>
        <v>7.4277858327134377E-2</v>
      </c>
      <c r="Q51">
        <f t="shared" si="23"/>
        <v>5.5838774133351109E-2</v>
      </c>
      <c r="R51">
        <f t="shared" si="23"/>
        <v>4.1843193524285685E-2</v>
      </c>
      <c r="S51">
        <f t="shared" si="23"/>
        <v>3.1269713514676598E-2</v>
      </c>
      <c r="T51">
        <f t="shared" si="23"/>
        <v>2.3312636392102008E-2</v>
      </c>
      <c r="U51">
        <f t="shared" si="22"/>
        <v>1.734426776280729E-2</v>
      </c>
      <c r="V51">
        <f t="shared" si="22"/>
        <v>1.2880231606636358E-2</v>
      </c>
      <c r="W51">
        <f t="shared" si="22"/>
        <v>9.5495497799927137E-3</v>
      </c>
      <c r="X51">
        <f t="shared" si="22"/>
        <v>7.0698160151981765E-3</v>
      </c>
      <c r="Y51">
        <f t="shared" si="22"/>
        <v>5.2271219848381177E-3</v>
      </c>
      <c r="Z51">
        <f t="shared" si="22"/>
        <v>3.8601195442982028E-3</v>
      </c>
      <c r="AA51">
        <f t="shared" si="22"/>
        <v>2.8475369288832402E-3</v>
      </c>
      <c r="AB51">
        <f t="shared" si="22"/>
        <v>2.0985013522639311E-3</v>
      </c>
      <c r="AC51">
        <f t="shared" si="22"/>
        <v>1.5450982988027308E-3</v>
      </c>
      <c r="AD51">
        <f t="shared" si="22"/>
        <v>6.972163567293779E-14</v>
      </c>
    </row>
    <row r="52" spans="1:30" x14ac:dyDescent="0.2">
      <c r="A52" s="8">
        <f t="shared" si="13"/>
        <v>49</v>
      </c>
      <c r="B52">
        <f t="shared" si="17"/>
        <v>2.7783852927747552</v>
      </c>
      <c r="C52" s="2">
        <f t="shared" si="18"/>
        <v>0.49000000000000027</v>
      </c>
      <c r="D52" s="2">
        <f t="shared" si="14"/>
        <v>0.50999999999999979</v>
      </c>
      <c r="E52">
        <f t="shared" si="23"/>
        <v>0.63674713453197807</v>
      </c>
      <c r="F52">
        <f t="shared" si="23"/>
        <v>0.71428571428571408</v>
      </c>
      <c r="G52">
        <f t="shared" si="23"/>
        <v>0.64948207722261742</v>
      </c>
      <c r="H52">
        <f t="shared" si="23"/>
        <v>0.54642857142857104</v>
      </c>
      <c r="I52">
        <f t="shared" si="23"/>
        <v>0.44164781251137974</v>
      </c>
      <c r="J52">
        <f t="shared" si="23"/>
        <v>0.34834821428571394</v>
      </c>
      <c r="K52">
        <f t="shared" si="23"/>
        <v>0.27028846125696421</v>
      </c>
      <c r="L52">
        <f t="shared" si="23"/>
        <v>0.20726718749999967</v>
      </c>
      <c r="M52">
        <f t="shared" si="23"/>
        <v>0.15753956027548766</v>
      </c>
      <c r="N52">
        <f t="shared" si="23"/>
        <v>0.11891954882812478</v>
      </c>
      <c r="O52">
        <f t="shared" si="23"/>
        <v>8.9272417489443021E-2</v>
      </c>
      <c r="P52">
        <f t="shared" si="23"/>
        <v>6.6713866892577967E-2</v>
      </c>
      <c r="Q52">
        <f t="shared" si="23"/>
        <v>4.9667926821399172E-2</v>
      </c>
      <c r="R52">
        <f t="shared" si="23"/>
        <v>3.6859411458149312E-2</v>
      </c>
      <c r="S52">
        <f t="shared" si="23"/>
        <v>2.727915365421462E-2</v>
      </c>
      <c r="T52">
        <f t="shared" si="23"/>
        <v>2.0141035546774436E-2</v>
      </c>
      <c r="U52">
        <f t="shared" si="22"/>
        <v>1.4839859587892745E-2</v>
      </c>
      <c r="V52">
        <f t="shared" si="22"/>
        <v>1.0913923636908393E-2</v>
      </c>
      <c r="W52">
        <f t="shared" si="22"/>
        <v>8.0135241774620808E-3</v>
      </c>
      <c r="X52">
        <f t="shared" si="22"/>
        <v>5.8753288912023497E-3</v>
      </c>
      <c r="Y52">
        <f t="shared" si="22"/>
        <v>4.3019971900059555E-3</v>
      </c>
      <c r="Z52">
        <f t="shared" si="22"/>
        <v>3.1462386212388564E-3</v>
      </c>
      <c r="AA52">
        <f t="shared" si="22"/>
        <v>2.2984956415174674E-3</v>
      </c>
      <c r="AB52">
        <f t="shared" si="22"/>
        <v>1.6775172285059896E-3</v>
      </c>
      <c r="AC52">
        <f t="shared" si="22"/>
        <v>1.2231994196597305E-3</v>
      </c>
      <c r="AD52">
        <f t="shared" si="22"/>
        <v>2.664801943931127E-14</v>
      </c>
    </row>
    <row r="53" spans="1:30" x14ac:dyDescent="0.2">
      <c r="A53" s="8">
        <f t="shared" si="13"/>
        <v>50</v>
      </c>
      <c r="B53">
        <f t="shared" si="17"/>
        <v>2.8068793164804262</v>
      </c>
      <c r="C53" s="2">
        <f t="shared" si="18"/>
        <v>0.50000000000000022</v>
      </c>
      <c r="D53" s="2">
        <f t="shared" si="14"/>
        <v>0.49999999999999978</v>
      </c>
      <c r="E53">
        <f t="shared" si="23"/>
        <v>0.63661977236758138</v>
      </c>
      <c r="F53">
        <f t="shared" si="23"/>
        <v>0.70710678118654735</v>
      </c>
      <c r="G53">
        <f t="shared" si="23"/>
        <v>0.63661977236758116</v>
      </c>
      <c r="H53">
        <f t="shared" si="23"/>
        <v>0.53033008588991026</v>
      </c>
      <c r="I53">
        <f t="shared" si="23"/>
        <v>0.42441318157838726</v>
      </c>
      <c r="J53">
        <f t="shared" si="23"/>
        <v>0.33145630368119378</v>
      </c>
      <c r="K53">
        <f t="shared" si="23"/>
        <v>0.25464790894703221</v>
      </c>
      <c r="L53">
        <f t="shared" si="23"/>
        <v>0.19334951048069626</v>
      </c>
      <c r="M53">
        <f t="shared" si="23"/>
        <v>0.14551309082687547</v>
      </c>
      <c r="N53">
        <f t="shared" si="23"/>
        <v>0.10875909964539161</v>
      </c>
      <c r="O53">
        <f t="shared" si="23"/>
        <v>8.084060601493083E-2</v>
      </c>
      <c r="P53">
        <f t="shared" si="23"/>
        <v>5.9817504804965359E-2</v>
      </c>
      <c r="Q53">
        <f t="shared" si="23"/>
        <v>4.409487600814406E-2</v>
      </c>
      <c r="R53">
        <f t="shared" si="23"/>
        <v>3.2401148436022889E-2</v>
      </c>
      <c r="S53">
        <f t="shared" si="23"/>
        <v>2.374339477361603E-2</v>
      </c>
      <c r="T53">
        <f t="shared" si="23"/>
        <v>1.7357758090726542E-2</v>
      </c>
      <c r="U53">
        <f t="shared" si="22"/>
        <v>1.2663143879261872E-2</v>
      </c>
      <c r="V53">
        <f t="shared" si="22"/>
        <v>9.22130898569847E-3</v>
      </c>
      <c r="W53">
        <f t="shared" si="22"/>
        <v>6.7040173478445202E-3</v>
      </c>
      <c r="X53">
        <f t="shared" si="22"/>
        <v>4.8668019646741899E-3</v>
      </c>
      <c r="Y53">
        <f t="shared" si="22"/>
        <v>3.5284301830760603E-3</v>
      </c>
      <c r="Z53">
        <f t="shared" si="22"/>
        <v>2.5550710314539487E-3</v>
      </c>
      <c r="AA53">
        <f t="shared" si="22"/>
        <v>1.8482253339922215E-3</v>
      </c>
      <c r="AB53">
        <f t="shared" si="22"/>
        <v>1.3356053118963817E-3</v>
      </c>
      <c r="AC53">
        <f t="shared" si="22"/>
        <v>9.6429147860463741E-4</v>
      </c>
      <c r="AD53">
        <f t="shared" si="22"/>
        <v>9.9969969131199539E-15</v>
      </c>
    </row>
    <row r="54" spans="1:30" x14ac:dyDescent="0.2">
      <c r="A54" s="8">
        <f t="shared" si="13"/>
        <v>51</v>
      </c>
      <c r="B54">
        <f t="shared" si="17"/>
        <v>2.8350870334436276</v>
      </c>
      <c r="C54" s="2">
        <f t="shared" si="18"/>
        <v>0.51000000000000023</v>
      </c>
      <c r="D54" s="2">
        <f t="shared" si="14"/>
        <v>0.48999999999999977</v>
      </c>
      <c r="E54">
        <f t="shared" si="23"/>
        <v>0.63674713453197807</v>
      </c>
      <c r="F54">
        <f t="shared" si="23"/>
        <v>0.7001400420140047</v>
      </c>
      <c r="G54">
        <f t="shared" si="23"/>
        <v>0.62401219184133827</v>
      </c>
      <c r="H54">
        <f t="shared" si="23"/>
        <v>0.51460293088029319</v>
      </c>
      <c r="I54">
        <f t="shared" si="23"/>
        <v>0.40768796533634077</v>
      </c>
      <c r="J54">
        <f t="shared" si="23"/>
        <v>0.31519429516417946</v>
      </c>
      <c r="K54">
        <f t="shared" si="23"/>
        <v>0.23972052361776824</v>
      </c>
      <c r="L54">
        <f t="shared" si="23"/>
        <v>0.18018607206885584</v>
      </c>
      <c r="M54">
        <f t="shared" si="23"/>
        <v>0.13424349322595014</v>
      </c>
      <c r="N54">
        <f t="shared" si="23"/>
        <v>9.932757222795674E-2</v>
      </c>
      <c r="O54">
        <f t="shared" si="23"/>
        <v>7.3088124089683973E-2</v>
      </c>
      <c r="P54">
        <f t="shared" si="23"/>
        <v>5.3537561430868658E-2</v>
      </c>
      <c r="Q54">
        <f t="shared" si="23"/>
        <v>3.9068924513394679E-2</v>
      </c>
      <c r="R54">
        <f t="shared" si="23"/>
        <v>2.8419522192886099E-2</v>
      </c>
      <c r="S54">
        <f t="shared" si="23"/>
        <v>2.0616370935529805E-2</v>
      </c>
      <c r="T54">
        <f t="shared" si="23"/>
        <v>1.4920249151265195E-2</v>
      </c>
      <c r="U54">
        <f t="shared" si="22"/>
        <v>1.0775489875636902E-2</v>
      </c>
      <c r="V54">
        <f t="shared" si="22"/>
        <v>7.7678547143774385E-3</v>
      </c>
      <c r="W54">
        <f t="shared" si="22"/>
        <v>5.5905776884186738E-3</v>
      </c>
      <c r="X54">
        <f t="shared" si="22"/>
        <v>4.0177070772696626E-3</v>
      </c>
      <c r="Y54">
        <f t="shared" si="22"/>
        <v>2.8835611235001556E-3</v>
      </c>
      <c r="Z54">
        <f t="shared" si="22"/>
        <v>2.06711029125524E-3</v>
      </c>
      <c r="AA54">
        <f t="shared" si="22"/>
        <v>1.4802280433967461E-3</v>
      </c>
      <c r="AB54">
        <f t="shared" si="22"/>
        <v>1.0589242264748432E-3</v>
      </c>
      <c r="AC54">
        <f t="shared" si="22"/>
        <v>7.5684703436285734E-4</v>
      </c>
      <c r="AD54">
        <f t="shared" si="22"/>
        <v>3.6783002871777663E-15</v>
      </c>
    </row>
    <row r="55" spans="1:30" x14ac:dyDescent="0.2">
      <c r="A55" s="8">
        <f t="shared" si="13"/>
        <v>52</v>
      </c>
      <c r="B55">
        <f t="shared" si="17"/>
        <v>2.8630169028100347</v>
      </c>
      <c r="C55" s="2">
        <f t="shared" si="18"/>
        <v>0.52000000000000024</v>
      </c>
      <c r="D55" s="2">
        <f t="shared" si="14"/>
        <v>0.47999999999999976</v>
      </c>
      <c r="E55">
        <f t="shared" si="23"/>
        <v>0.63712968015647264</v>
      </c>
      <c r="F55">
        <f t="shared" si="23"/>
        <v>0.69337524528153627</v>
      </c>
      <c r="G55">
        <f t="shared" si="23"/>
        <v>0.61164449295021339</v>
      </c>
      <c r="H55">
        <f t="shared" si="23"/>
        <v>0.49923017660270586</v>
      </c>
      <c r="I55">
        <f t="shared" si="23"/>
        <v>0.3914524754881365</v>
      </c>
      <c r="J55">
        <f t="shared" si="23"/>
        <v>0.29953810596162334</v>
      </c>
      <c r="K55">
        <f t="shared" si="23"/>
        <v>0.2254766258811664</v>
      </c>
      <c r="L55">
        <f t="shared" si="23"/>
        <v>0.16774133933850899</v>
      </c>
      <c r="M55">
        <f t="shared" si="23"/>
        <v>0.12369003476909696</v>
      </c>
      <c r="N55">
        <f t="shared" si="23"/>
        <v>9.0580323242794816E-2</v>
      </c>
      <c r="O55">
        <f t="shared" si="23"/>
        <v>6.5968018543518345E-2</v>
      </c>
      <c r="P55">
        <f t="shared" si="23"/>
        <v>4.7826410672195632E-2</v>
      </c>
      <c r="Q55">
        <f t="shared" si="23"/>
        <v>3.4543253346424142E-2</v>
      </c>
      <c r="R55">
        <f t="shared" si="23"/>
        <v>2.4869733549541716E-2</v>
      </c>
      <c r="S55">
        <f t="shared" si="23"/>
        <v>1.7856204806766932E-2</v>
      </c>
      <c r="T55">
        <f t="shared" si="23"/>
        <v>1.2790148682621448E-2</v>
      </c>
      <c r="U55">
        <f t="shared" si="22"/>
        <v>9.1423768610646629E-3</v>
      </c>
      <c r="V55">
        <f t="shared" si="22"/>
        <v>6.5229758281369361E-3</v>
      </c>
      <c r="W55">
        <f t="shared" si="22"/>
        <v>4.6464785929175674E-3</v>
      </c>
      <c r="X55">
        <f t="shared" si="22"/>
        <v>3.3049744195893793E-3</v>
      </c>
      <c r="Y55">
        <f t="shared" si="22"/>
        <v>2.3476944469478216E-3</v>
      </c>
      <c r="Z55">
        <f t="shared" si="22"/>
        <v>1.6657071074730463E-3</v>
      </c>
      <c r="AA55">
        <f t="shared" si="22"/>
        <v>1.1805549218937611E-3</v>
      </c>
      <c r="AB55">
        <f t="shared" si="22"/>
        <v>8.3588211211374638E-4</v>
      </c>
      <c r="AC55">
        <f t="shared" si="22"/>
        <v>5.9130403044417958E-4</v>
      </c>
      <c r="AD55">
        <f t="shared" si="22"/>
        <v>1.3263046959286964E-15</v>
      </c>
    </row>
    <row r="56" spans="1:30" x14ac:dyDescent="0.2">
      <c r="A56" s="8">
        <f t="shared" si="13"/>
        <v>53</v>
      </c>
      <c r="B56">
        <f t="shared" si="17"/>
        <v>2.8906769752758557</v>
      </c>
      <c r="C56" s="2">
        <f t="shared" si="18"/>
        <v>0.53000000000000025</v>
      </c>
      <c r="D56" s="2">
        <f t="shared" si="14"/>
        <v>0.46999999999999975</v>
      </c>
      <c r="E56">
        <f t="shared" si="23"/>
        <v>0.63776879124118613</v>
      </c>
      <c r="F56">
        <f t="shared" si="23"/>
        <v>0.68680281974344493</v>
      </c>
      <c r="G56">
        <f t="shared" si="23"/>
        <v>0.59950266376671457</v>
      </c>
      <c r="H56">
        <f t="shared" si="23"/>
        <v>0.48419598791912838</v>
      </c>
      <c r="I56">
        <f t="shared" si="23"/>
        <v>0.37568833596047435</v>
      </c>
      <c r="J56">
        <f t="shared" si="23"/>
        <v>0.28446514290248776</v>
      </c>
      <c r="K56">
        <f t="shared" si="23"/>
        <v>0.21188822148170741</v>
      </c>
      <c r="L56">
        <f t="shared" si="23"/>
        <v>0.15598172002486405</v>
      </c>
      <c r="M56">
        <f t="shared" si="23"/>
        <v>0.1138142446816028</v>
      </c>
      <c r="N56">
        <f t="shared" si="23"/>
        <v>8.247533446314681E-2</v>
      </c>
      <c r="O56">
        <f t="shared" si="23"/>
        <v>5.9436327778170324E-2</v>
      </c>
      <c r="P56">
        <f t="shared" si="23"/>
        <v>4.2639747917446881E-2</v>
      </c>
      <c r="Q56">
        <f t="shared" si="23"/>
        <v>3.0474626242625494E-2</v>
      </c>
      <c r="R56">
        <f t="shared" si="23"/>
        <v>2.1710738314633358E-2</v>
      </c>
      <c r="S56">
        <f t="shared" si="23"/>
        <v>1.5424849282805816E-2</v>
      </c>
      <c r="T56">
        <f t="shared" si="23"/>
        <v>1.0932907508440363E-2</v>
      </c>
      <c r="U56">
        <f t="shared" si="22"/>
        <v>7.7329911071133111E-3</v>
      </c>
      <c r="V56">
        <f t="shared" si="22"/>
        <v>5.4596206870274038E-3</v>
      </c>
      <c r="W56">
        <f t="shared" si="22"/>
        <v>3.8483002803634493E-3</v>
      </c>
      <c r="X56">
        <f t="shared" si="22"/>
        <v>2.7085784852863711E-3</v>
      </c>
      <c r="Y56">
        <f t="shared" si="22"/>
        <v>1.9038959281798109E-3</v>
      </c>
      <c r="Z56">
        <f t="shared" si="22"/>
        <v>1.3366834824888236E-3</v>
      </c>
      <c r="AA56">
        <f t="shared" si="22"/>
        <v>9.3744209035139209E-4</v>
      </c>
      <c r="AB56">
        <f t="shared" si="22"/>
        <v>6.5679765662291704E-4</v>
      </c>
      <c r="AC56">
        <f t="shared" si="22"/>
        <v>4.5975420778972552E-4</v>
      </c>
      <c r="AD56">
        <f t="shared" si="22"/>
        <v>4.6825395233419312E-16</v>
      </c>
    </row>
    <row r="57" spans="1:30" x14ac:dyDescent="0.2">
      <c r="A57" s="8">
        <f t="shared" si="13"/>
        <v>54</v>
      </c>
      <c r="B57">
        <f t="shared" si="17"/>
        <v>2.9180749201717662</v>
      </c>
      <c r="C57" s="2">
        <f t="shared" si="18"/>
        <v>0.54000000000000026</v>
      </c>
      <c r="D57" s="2">
        <f t="shared" si="14"/>
        <v>0.45999999999999974</v>
      </c>
      <c r="E57">
        <f t="shared" si="23"/>
        <v>0.63866678656449583</v>
      </c>
      <c r="F57">
        <f t="shared" si="23"/>
        <v>0.68041381743977158</v>
      </c>
      <c r="G57">
        <f t="shared" si="23"/>
        <v>0.58757344363933572</v>
      </c>
      <c r="H57">
        <f t="shared" si="23"/>
        <v>0.46948553403344212</v>
      </c>
      <c r="I57">
        <f t="shared" si="23"/>
        <v>0.36037837876545903</v>
      </c>
      <c r="J57">
        <f t="shared" si="23"/>
        <v>0.26995418206922905</v>
      </c>
      <c r="K57">
        <f t="shared" si="23"/>
        <v>0.1989288650785333</v>
      </c>
      <c r="L57">
        <f t="shared" si="23"/>
        <v>0.14487541104381951</v>
      </c>
      <c r="M57">
        <f t="shared" si="23"/>
        <v>0.10457974621271457</v>
      </c>
      <c r="N57">
        <f t="shared" si="23"/>
        <v>7.4973025215176556E-2</v>
      </c>
      <c r="O57">
        <f t="shared" si="23"/>
        <v>5.3451870286498546E-2</v>
      </c>
      <c r="P57">
        <f t="shared" si="23"/>
        <v>3.7936350758879314E-2</v>
      </c>
      <c r="Q57">
        <f t="shared" si="23"/>
        <v>2.6823120361951985E-2</v>
      </c>
      <c r="R57">
        <f t="shared" si="23"/>
        <v>1.890494812817485E-2</v>
      </c>
      <c r="S57">
        <f t="shared" si="23"/>
        <v>1.3287761163920813E-2</v>
      </c>
      <c r="T57">
        <f t="shared" si="23"/>
        <v>9.3174387203147427E-3</v>
      </c>
      <c r="U57">
        <f t="shared" si="22"/>
        <v>6.5198614777638112E-3</v>
      </c>
      <c r="V57">
        <f t="shared" si="22"/>
        <v>4.5538981745538278E-3</v>
      </c>
      <c r="W57">
        <f t="shared" si="22"/>
        <v>3.175556060934373E-3</v>
      </c>
      <c r="X57">
        <f t="shared" si="22"/>
        <v>2.2111705580889129E-3</v>
      </c>
      <c r="Y57">
        <f t="shared" si="22"/>
        <v>1.5376376716103274E-3</v>
      </c>
      <c r="Z57">
        <f t="shared" si="22"/>
        <v>1.0679953795569442E-3</v>
      </c>
      <c r="AA57">
        <f t="shared" si="22"/>
        <v>7.4099491603316699E-4</v>
      </c>
      <c r="AB57">
        <f t="shared" si="22"/>
        <v>5.1360868707783932E-4</v>
      </c>
      <c r="AC57">
        <f t="shared" si="22"/>
        <v>3.5567755969592008E-4</v>
      </c>
      <c r="AD57">
        <f t="shared" si="22"/>
        <v>1.6171906442539427E-16</v>
      </c>
    </row>
    <row r="58" spans="1:30" x14ac:dyDescent="0.2">
      <c r="A58" s="8">
        <f t="shared" si="13"/>
        <v>55</v>
      </c>
      <c r="B58">
        <f t="shared" si="17"/>
        <v>2.9452180502810608</v>
      </c>
      <c r="C58" s="2">
        <f t="shared" si="18"/>
        <v>0.55000000000000027</v>
      </c>
      <c r="D58" s="2">
        <f t="shared" si="14"/>
        <v>0.44999999999999973</v>
      </c>
      <c r="E58">
        <f t="shared" si="23"/>
        <v>0.63982694517113092</v>
      </c>
      <c r="F58">
        <f t="shared" si="23"/>
        <v>0.67419986246324193</v>
      </c>
      <c r="G58">
        <f t="shared" si="23"/>
        <v>0.57584425065401745</v>
      </c>
      <c r="H58">
        <f t="shared" si="23"/>
        <v>0.45508490716268807</v>
      </c>
      <c r="I58">
        <f t="shared" si="23"/>
        <v>0.34550655039241029</v>
      </c>
      <c r="J58">
        <f t="shared" si="23"/>
        <v>0.25598526027901192</v>
      </c>
      <c r="K58">
        <f t="shared" si="23"/>
        <v>0.18657353721190148</v>
      </c>
      <c r="L58">
        <f t="shared" si="23"/>
        <v>0.13439226164648119</v>
      </c>
      <c r="M58">
        <f t="shared" si="23"/>
        <v>9.5952104851834988E-2</v>
      </c>
      <c r="N58">
        <f t="shared" si="23"/>
        <v>6.8036082458531044E-2</v>
      </c>
      <c r="O58">
        <f t="shared" si="23"/>
        <v>4.797605242591748E-2</v>
      </c>
      <c r="P58">
        <f t="shared" si="23"/>
        <v>3.3677860816972847E-2</v>
      </c>
      <c r="Q58">
        <f t="shared" si="23"/>
        <v>2.3551880281814021E-2</v>
      </c>
      <c r="R58">
        <f t="shared" si="23"/>
        <v>1.6417957148274254E-2</v>
      </c>
      <c r="S58">
        <f t="shared" si="23"/>
        <v>1.1413603521186788E-2</v>
      </c>
      <c r="T58">
        <f t="shared" si="23"/>
        <v>7.9158007679179399E-3</v>
      </c>
      <c r="U58">
        <f t="shared" si="22"/>
        <v>5.478529690169656E-3</v>
      </c>
      <c r="V58">
        <f t="shared" si="22"/>
        <v>3.784742242160763E-3</v>
      </c>
      <c r="W58">
        <f t="shared" si="22"/>
        <v>2.6103582641396578E-3</v>
      </c>
      <c r="X58">
        <f t="shared" si="22"/>
        <v>1.7977525650263613E-3</v>
      </c>
      <c r="Y58">
        <f t="shared" si="22"/>
        <v>1.2364854935398373E-3</v>
      </c>
      <c r="Z58">
        <f t="shared" si="22"/>
        <v>8.4943808697495523E-4</v>
      </c>
      <c r="AA58">
        <f t="shared" si="22"/>
        <v>5.8291458981163727E-4</v>
      </c>
      <c r="AB58">
        <f t="shared" si="22"/>
        <v>3.9962200909958098E-4</v>
      </c>
      <c r="AC58">
        <f t="shared" si="22"/>
        <v>2.7371641608546433E-4</v>
      </c>
      <c r="AD58">
        <f t="shared" si="22"/>
        <v>5.4582846190369477E-17</v>
      </c>
    </row>
    <row r="59" spans="1:30" x14ac:dyDescent="0.2">
      <c r="A59" s="8">
        <f t="shared" si="13"/>
        <v>56</v>
      </c>
      <c r="B59">
        <f t="shared" si="17"/>
        <v>2.9721133446193915</v>
      </c>
      <c r="C59" s="2">
        <f t="shared" si="18"/>
        <v>0.56000000000000028</v>
      </c>
      <c r="D59" s="2">
        <f t="shared" si="14"/>
        <v>0.43999999999999972</v>
      </c>
      <c r="E59">
        <f t="shared" si="23"/>
        <v>0.64125353990800926</v>
      </c>
      <c r="F59">
        <f t="shared" si="23"/>
        <v>0.66815310478106082</v>
      </c>
      <c r="G59">
        <f t="shared" si="23"/>
        <v>0.56430311511904774</v>
      </c>
      <c r="H59">
        <f t="shared" si="23"/>
        <v>0.44098104915549985</v>
      </c>
      <c r="I59">
        <f t="shared" si="23"/>
        <v>0.33105782753650781</v>
      </c>
      <c r="J59">
        <f t="shared" si="23"/>
        <v>0.24253957703552478</v>
      </c>
      <c r="K59">
        <f t="shared" si="23"/>
        <v>0.17479853293927608</v>
      </c>
      <c r="L59">
        <f t="shared" si="23"/>
        <v>0.12450364954490262</v>
      </c>
      <c r="M59">
        <f t="shared" si="23"/>
        <v>8.7898690849464445E-2</v>
      </c>
      <c r="N59">
        <f t="shared" si="23"/>
        <v>6.1629306524726764E-2</v>
      </c>
      <c r="O59">
        <f t="shared" si="23"/>
        <v>4.2972693304182616E-2</v>
      </c>
      <c r="P59">
        <f t="shared" si="23"/>
        <v>2.9828584357967734E-2</v>
      </c>
      <c r="Q59">
        <f t="shared" si="23"/>
        <v>2.0626892786007638E-2</v>
      </c>
      <c r="R59">
        <f t="shared" si="23"/>
        <v>1.4218291877297944E-2</v>
      </c>
      <c r="S59">
        <f t="shared" si="23"/>
        <v>9.7739738124466933E-3</v>
      </c>
      <c r="T59">
        <f t="shared" si="23"/>
        <v>6.7029090278690256E-3</v>
      </c>
      <c r="U59">
        <f t="shared" si="22"/>
        <v>4.5872517093083105E-3</v>
      </c>
      <c r="V59">
        <f t="shared" si="22"/>
        <v>3.1336099705287679E-3</v>
      </c>
      <c r="W59">
        <f t="shared" si="22"/>
        <v>2.1371196198659895E-3</v>
      </c>
      <c r="X59">
        <f t="shared" si="22"/>
        <v>1.4553877418678046E-3</v>
      </c>
      <c r="Y59">
        <f t="shared" si="22"/>
        <v>9.8982382393793082E-4</v>
      </c>
      <c r="Z59">
        <f t="shared" si="22"/>
        <v>6.7238913674292527E-4</v>
      </c>
      <c r="AA59">
        <f t="shared" si="22"/>
        <v>4.5626164836757915E-4</v>
      </c>
      <c r="AB59">
        <f t="shared" si="22"/>
        <v>3.0929900290174543E-4</v>
      </c>
      <c r="AC59">
        <f t="shared" si="22"/>
        <v>2.0948360898963631E-4</v>
      </c>
      <c r="AD59">
        <f t="shared" si="22"/>
        <v>1.7985043063354184E-17</v>
      </c>
    </row>
    <row r="60" spans="1:30" x14ac:dyDescent="0.2">
      <c r="A60" s="8">
        <f t="shared" si="13"/>
        <v>57</v>
      </c>
      <c r="B60">
        <f t="shared" si="17"/>
        <v>2.9987674693770803</v>
      </c>
      <c r="C60" s="2">
        <f t="shared" si="18"/>
        <v>0.57000000000000028</v>
      </c>
      <c r="D60" s="2">
        <f t="shared" si="14"/>
        <v>0.42999999999999972</v>
      </c>
      <c r="E60">
        <f t="shared" si="23"/>
        <v>0.64295188168614992</v>
      </c>
      <c r="F60">
        <f t="shared" si="23"/>
        <v>0.66226617853252179</v>
      </c>
      <c r="G60">
        <f t="shared" si="23"/>
        <v>0.55293861825008861</v>
      </c>
      <c r="H60">
        <f t="shared" si="23"/>
        <v>0.42716168515347624</v>
      </c>
      <c r="I60">
        <f t="shared" si="23"/>
        <v>0.31701814113005056</v>
      </c>
      <c r="J60">
        <f t="shared" si="23"/>
        <v>0.22959940576999333</v>
      </c>
      <c r="K60">
        <f t="shared" si="23"/>
        <v>0.16358136082310595</v>
      </c>
      <c r="L60">
        <f t="shared" si="23"/>
        <v>0.11518236856127992</v>
      </c>
      <c r="M60">
        <f t="shared" si="23"/>
        <v>8.0388554461640602E-2</v>
      </c>
      <c r="N60">
        <f t="shared" si="23"/>
        <v>5.5719470791519121E-2</v>
      </c>
      <c r="O60">
        <f t="shared" si="23"/>
        <v>3.840786490945048E-2</v>
      </c>
      <c r="P60">
        <f t="shared" si="23"/>
        <v>2.6355309684388525E-2</v>
      </c>
      <c r="Q60">
        <f t="shared" si="23"/>
        <v>1.8016780266614935E-2</v>
      </c>
      <c r="R60">
        <f t="shared" si="23"/>
        <v>1.2277181761310981E-2</v>
      </c>
      <c r="S60">
        <f t="shared" si="23"/>
        <v>8.3431551696170701E-3</v>
      </c>
      <c r="T60">
        <f t="shared" si="23"/>
        <v>5.6562730257468411E-3</v>
      </c>
      <c r="U60">
        <f t="shared" si="22"/>
        <v>3.8267271711310267E-3</v>
      </c>
      <c r="V60">
        <f t="shared" si="22"/>
        <v>2.5842097386380857E-3</v>
      </c>
      <c r="W60">
        <f t="shared" si="22"/>
        <v>1.7422863708561245E-3</v>
      </c>
      <c r="X60">
        <f t="shared" si="22"/>
        <v>1.172944086926286E-3</v>
      </c>
      <c r="Y60">
        <f t="shared" si="22"/>
        <v>7.8861383101908793E-4</v>
      </c>
      <c r="Z60">
        <f t="shared" si="22"/>
        <v>5.2958425524721772E-4</v>
      </c>
      <c r="AA60">
        <f t="shared" si="22"/>
        <v>3.5525175435431264E-4</v>
      </c>
      <c r="AB60">
        <f t="shared" si="22"/>
        <v>2.3807219474522635E-4</v>
      </c>
      <c r="AC60">
        <f t="shared" si="22"/>
        <v>1.5939991760593493E-4</v>
      </c>
      <c r="AD60">
        <f t="shared" si="22"/>
        <v>5.7788476251107954E-18</v>
      </c>
    </row>
    <row r="61" spans="1:30" x14ac:dyDescent="0.2">
      <c r="A61" s="8">
        <f t="shared" si="13"/>
        <v>58</v>
      </c>
      <c r="B61">
        <f t="shared" si="17"/>
        <v>3.0251867972018807</v>
      </c>
      <c r="C61" s="2">
        <f t="shared" si="18"/>
        <v>0.58000000000000029</v>
      </c>
      <c r="D61" s="2">
        <f t="shared" si="14"/>
        <v>0.41999999999999971</v>
      </c>
      <c r="E61">
        <f t="shared" si="23"/>
        <v>0.64492837537916015</v>
      </c>
      <c r="F61">
        <f t="shared" si="23"/>
        <v>0.65653216429861261</v>
      </c>
      <c r="G61">
        <f t="shared" si="23"/>
        <v>0.54173983531849401</v>
      </c>
      <c r="H61">
        <f t="shared" si="23"/>
        <v>0.41361526350812566</v>
      </c>
      <c r="I61">
        <f t="shared" si="23"/>
        <v>0.30337430777835656</v>
      </c>
      <c r="J61">
        <f t="shared" si="23"/>
        <v>0.21714801334176584</v>
      </c>
      <c r="K61">
        <f t="shared" si="23"/>
        <v>0.15290065112029161</v>
      </c>
      <c r="L61">
        <f t="shared" si="23"/>
        <v>0.10640252653746518</v>
      </c>
      <c r="M61">
        <f t="shared" si="23"/>
        <v>7.3392312537739909E-2</v>
      </c>
      <c r="N61">
        <f t="shared" si="23"/>
        <v>5.027519378895226E-2</v>
      </c>
      <c r="O61">
        <f t="shared" si="23"/>
        <v>3.4249745850945271E-2</v>
      </c>
      <c r="P61">
        <f t="shared" si="23"/>
        <v>2.3227139530495929E-2</v>
      </c>
      <c r="Q61">
        <f t="shared" si="23"/>
        <v>1.5692610826251282E-2</v>
      </c>
      <c r="R61">
        <f t="shared" si="23"/>
        <v>1.0568348486375641E-2</v>
      </c>
      <c r="S61">
        <f t="shared" si="23"/>
        <v>7.0978885891044207E-3</v>
      </c>
      <c r="T61">
        <f t="shared" si="23"/>
        <v>4.755756818869035E-3</v>
      </c>
      <c r="U61">
        <f t="shared" si="22"/>
        <v>3.1798540879187783E-3</v>
      </c>
      <c r="V61">
        <f t="shared" si="22"/>
        <v>2.1222564804203054E-3</v>
      </c>
      <c r="W61">
        <f t="shared" si="22"/>
        <v>1.4140998179215263E-3</v>
      </c>
      <c r="X61">
        <f t="shared" si="22"/>
        <v>9.4086703965300122E-4</v>
      </c>
      <c r="Y61">
        <f t="shared" si="22"/>
        <v>6.2518097213372749E-4</v>
      </c>
      <c r="Z61">
        <f t="shared" si="22"/>
        <v>4.1492236448697329E-4</v>
      </c>
      <c r="AA61">
        <f t="shared" si="22"/>
        <v>2.7507962773883987E-4</v>
      </c>
      <c r="AB61">
        <f t="shared" si="22"/>
        <v>1.8218863822473452E-4</v>
      </c>
      <c r="AC61">
        <f t="shared" si="22"/>
        <v>1.2055663685250017E-4</v>
      </c>
      <c r="AD61">
        <f t="shared" si="22"/>
        <v>1.8085294301828019E-18</v>
      </c>
    </row>
    <row r="62" spans="1:30" x14ac:dyDescent="0.2">
      <c r="A62" s="8">
        <f t="shared" si="13"/>
        <v>59</v>
      </c>
      <c r="B62">
        <f t="shared" si="17"/>
        <v>3.051377424980187</v>
      </c>
      <c r="C62" s="2">
        <f t="shared" si="18"/>
        <v>0.5900000000000003</v>
      </c>
      <c r="D62" s="2">
        <f t="shared" si="14"/>
        <v>0.4099999999999997</v>
      </c>
      <c r="E62">
        <f t="shared" si="23"/>
        <v>0.64719058853232669</v>
      </c>
      <c r="F62">
        <f t="shared" si="23"/>
        <v>0.65094455490411918</v>
      </c>
      <c r="G62">
        <f t="shared" si="23"/>
        <v>0.53069628259650747</v>
      </c>
      <c r="H62">
        <f t="shared" ref="E62:T68" si="24">H$2*$D62^(H$1/2-1)/SQRT($C62)</f>
        <v>0.40033090126603305</v>
      </c>
      <c r="I62">
        <f t="shared" si="24"/>
        <v>0.29011396781942389</v>
      </c>
      <c r="J62">
        <f t="shared" si="24"/>
        <v>0.20516958689884177</v>
      </c>
      <c r="K62">
        <f t="shared" si="24"/>
        <v>0.14273607216715642</v>
      </c>
      <c r="L62">
        <f t="shared" si="24"/>
        <v>9.8139452399945912E-2</v>
      </c>
      <c r="M62">
        <f t="shared" si="24"/>
        <v>6.6882045244038998E-2</v>
      </c>
      <c r="N62">
        <f t="shared" si="24"/>
        <v>4.5266822419475015E-2</v>
      </c>
      <c r="O62">
        <f t="shared" si="24"/>
        <v>3.0468487277839951E-2</v>
      </c>
      <c r="P62">
        <f t="shared" si="24"/>
        <v>2.0415336911183218E-2</v>
      </c>
      <c r="Q62">
        <f t="shared" si="24"/>
        <v>1.3627723400633866E-2</v>
      </c>
      <c r="R62">
        <f t="shared" si="24"/>
        <v>9.067812144717205E-3</v>
      </c>
      <c r="S62">
        <f t="shared" si="24"/>
        <v>6.0171640245875613E-3</v>
      </c>
      <c r="T62">
        <f t="shared" si="24"/>
        <v>3.9833603350007693E-3</v>
      </c>
      <c r="U62">
        <f t="shared" si="22"/>
        <v>2.6315064000862931E-3</v>
      </c>
      <c r="V62">
        <f t="shared" si="22"/>
        <v>1.735251345934709E-3</v>
      </c>
      <c r="W62">
        <f t="shared" si="22"/>
        <v>1.1423833666256952E-3</v>
      </c>
      <c r="X62">
        <f t="shared" si="22"/>
        <v>7.5097822137952075E-4</v>
      </c>
      <c r="Y62">
        <f t="shared" si="22"/>
        <v>4.9302861085951007E-4</v>
      </c>
      <c r="Z62">
        <f t="shared" si="22"/>
        <v>3.2329612430388342E-4</v>
      </c>
      <c r="AA62">
        <f t="shared" si="22"/>
        <v>2.1176752714060872E-4</v>
      </c>
      <c r="AB62">
        <f t="shared" si="22"/>
        <v>1.3857647509934629E-4</v>
      </c>
      <c r="AC62">
        <f t="shared" si="22"/>
        <v>9.0599672481025555E-5</v>
      </c>
      <c r="AD62">
        <f t="shared" si="22"/>
        <v>5.505633795748056E-19</v>
      </c>
    </row>
    <row r="63" spans="1:30" x14ac:dyDescent="0.2">
      <c r="A63" s="8">
        <f t="shared" si="13"/>
        <v>60</v>
      </c>
      <c r="B63" s="5">
        <f t="shared" si="17"/>
        <v>3.0773451902570854</v>
      </c>
      <c r="C63" s="2">
        <f t="shared" si="18"/>
        <v>0.60000000000000031</v>
      </c>
      <c r="D63" s="2">
        <f t="shared" si="14"/>
        <v>0.39999999999999969</v>
      </c>
      <c r="E63">
        <f t="shared" si="24"/>
        <v>0.64974733436139676</v>
      </c>
      <c r="F63">
        <f t="shared" si="24"/>
        <v>0.64549722436790258</v>
      </c>
      <c r="G63">
        <f t="shared" si="24"/>
        <v>0.51979786748911705</v>
      </c>
      <c r="H63">
        <f t="shared" si="24"/>
        <v>0.38729833462074126</v>
      </c>
      <c r="I63">
        <f t="shared" si="24"/>
        <v>0.27722552932752892</v>
      </c>
      <c r="J63">
        <f t="shared" si="24"/>
        <v>0.19364916731037049</v>
      </c>
      <c r="K63">
        <f t="shared" si="24"/>
        <v>0.13306825407721376</v>
      </c>
      <c r="L63">
        <f t="shared" si="24"/>
        <v>9.0369611411506165E-2</v>
      </c>
      <c r="M63">
        <f t="shared" si="24"/>
        <v>6.0831201863869103E-2</v>
      </c>
      <c r="N63">
        <f t="shared" si="24"/>
        <v>4.066632513517774E-2</v>
      </c>
      <c r="O63">
        <f t="shared" si="24"/>
        <v>2.7036089717275145E-2</v>
      </c>
      <c r="P63">
        <f t="shared" si="24"/>
        <v>1.7893183059478193E-2</v>
      </c>
      <c r="Q63">
        <f t="shared" si="24"/>
        <v>1.1797566422083688E-2</v>
      </c>
      <c r="R63">
        <f t="shared" si="24"/>
        <v>7.7537126591072092E-3</v>
      </c>
      <c r="S63">
        <f t="shared" si="24"/>
        <v>5.0820286125898909E-3</v>
      </c>
      <c r="T63">
        <f t="shared" si="24"/>
        <v>3.3230197110459448E-3</v>
      </c>
      <c r="U63">
        <f t="shared" si="22"/>
        <v>2.168332208038352E-3</v>
      </c>
      <c r="V63">
        <f t="shared" si="22"/>
        <v>1.4122833771945255E-3</v>
      </c>
      <c r="W63">
        <f t="shared" si="22"/>
        <v>9.1835246458094825E-4</v>
      </c>
      <c r="X63">
        <f t="shared" si="22"/>
        <v>5.9629742592657686E-4</v>
      </c>
      <c r="Y63">
        <f t="shared" si="22"/>
        <v>3.8667472192882026E-4</v>
      </c>
      <c r="Z63">
        <f t="shared" si="22"/>
        <v>2.5044491888916214E-4</v>
      </c>
      <c r="AA63">
        <f t="shared" si="22"/>
        <v>1.6203512157017216E-4</v>
      </c>
      <c r="AB63">
        <f t="shared" si="22"/>
        <v>1.0473151153546772E-4</v>
      </c>
      <c r="AC63">
        <f t="shared" si="22"/>
        <v>6.7632050742332664E-5</v>
      </c>
      <c r="AD63">
        <f t="shared" si="22"/>
        <v>1.628127071672625E-19</v>
      </c>
    </row>
    <row r="64" spans="1:30" x14ac:dyDescent="0.2">
      <c r="A64" s="8">
        <f t="shared" si="13"/>
        <v>61</v>
      </c>
      <c r="B64">
        <f t="shared" si="17"/>
        <v>3.103095686420529</v>
      </c>
      <c r="C64" s="2">
        <f t="shared" si="18"/>
        <v>0.61000000000000032</v>
      </c>
      <c r="D64" s="2">
        <f t="shared" si="14"/>
        <v>0.38999999999999968</v>
      </c>
      <c r="E64">
        <f t="shared" si="24"/>
        <v>0.65260877087902969</v>
      </c>
      <c r="F64">
        <f t="shared" si="24"/>
        <v>0.64018439966447971</v>
      </c>
      <c r="G64">
        <f t="shared" si="24"/>
        <v>0.5090348412856428</v>
      </c>
      <c r="H64">
        <f t="shared" si="24"/>
        <v>0.3745078738037203</v>
      </c>
      <c r="I64">
        <f t="shared" si="24"/>
        <v>0.26469811746853406</v>
      </c>
      <c r="J64">
        <f t="shared" si="24"/>
        <v>0.18257258847931351</v>
      </c>
      <c r="K64">
        <f t="shared" si="24"/>
        <v>0.12387871897527386</v>
      </c>
      <c r="L64">
        <f t="shared" si="24"/>
        <v>8.3070527758087584E-2</v>
      </c>
      <c r="M64">
        <f t="shared" si="24"/>
        <v>5.5214514743264859E-2</v>
      </c>
      <c r="N64">
        <f t="shared" si="24"/>
        <v>3.6447194053860897E-2</v>
      </c>
      <c r="O64">
        <f t="shared" si="24"/>
        <v>2.3926289722081422E-2</v>
      </c>
      <c r="P64">
        <f t="shared" si="24"/>
        <v>1.5635846249106317E-2</v>
      </c>
      <c r="Q64">
        <f t="shared" si="24"/>
        <v>1.0179548718121906E-2</v>
      </c>
      <c r="R64">
        <f t="shared" si="24"/>
        <v>6.6061450402474121E-3</v>
      </c>
      <c r="S64">
        <f t="shared" si="24"/>
        <v>4.2754104616111992E-3</v>
      </c>
      <c r="T64">
        <f t="shared" si="24"/>
        <v>2.7604248918176666E-3</v>
      </c>
      <c r="U64">
        <f t="shared" si="22"/>
        <v>1.7785707520302579E-3</v>
      </c>
      <c r="V64">
        <f t="shared" si="22"/>
        <v>1.1438510645469448E-3</v>
      </c>
      <c r="W64">
        <f t="shared" si="22"/>
        <v>7.3444509877955237E-4</v>
      </c>
      <c r="X64">
        <f t="shared" si="22"/>
        <v>4.7088535490515853E-4</v>
      </c>
      <c r="Y64">
        <f t="shared" si="22"/>
        <v>3.0150904055160585E-4</v>
      </c>
      <c r="Z64">
        <f t="shared" si="22"/>
        <v>1.9282755283366227E-4</v>
      </c>
      <c r="AA64">
        <f t="shared" si="22"/>
        <v>1.231879794253702E-4</v>
      </c>
      <c r="AB64">
        <f t="shared" si="22"/>
        <v>7.8621052223543163E-5</v>
      </c>
      <c r="AC64">
        <f t="shared" si="22"/>
        <v>5.0132151627020158E-5</v>
      </c>
      <c r="AD64">
        <f t="shared" si="22"/>
        <v>4.6700891861518587E-20</v>
      </c>
    </row>
    <row r="65" spans="1:30" x14ac:dyDescent="0.2">
      <c r="A65" s="8">
        <f t="shared" si="13"/>
        <v>62</v>
      </c>
      <c r="B65">
        <f t="shared" si="17"/>
        <v>3.1286342767613702</v>
      </c>
      <c r="C65" s="2">
        <f t="shared" si="18"/>
        <v>0.62000000000000033</v>
      </c>
      <c r="D65" s="2">
        <f t="shared" si="14"/>
        <v>0.37999999999999967</v>
      </c>
      <c r="E65">
        <f t="shared" si="24"/>
        <v>0.65578651841501001</v>
      </c>
      <c r="F65">
        <f t="shared" si="24"/>
        <v>0.63500063500095227</v>
      </c>
      <c r="G65">
        <f t="shared" si="24"/>
        <v>0.49839775399540726</v>
      </c>
      <c r="H65">
        <f t="shared" si="24"/>
        <v>0.36195036195054248</v>
      </c>
      <c r="I65">
        <f t="shared" si="24"/>
        <v>0.25252152869100614</v>
      </c>
      <c r="J65">
        <f t="shared" si="24"/>
        <v>0.17192642192650753</v>
      </c>
      <c r="K65">
        <f t="shared" si="24"/>
        <v>0.11514981708309867</v>
      </c>
      <c r="L65">
        <f t="shared" si="24"/>
        <v>7.6220713720751607E-2</v>
      </c>
      <c r="M65">
        <f t="shared" si="24"/>
        <v>5.0007920561802803E-2</v>
      </c>
      <c r="N65">
        <f t="shared" si="24"/>
        <v>3.2584355115621279E-2</v>
      </c>
      <c r="O65">
        <f t="shared" si="24"/>
        <v>2.1114455348316723E-2</v>
      </c>
      <c r="P65">
        <f t="shared" si="24"/>
        <v>1.3620260438329685E-2</v>
      </c>
      <c r="Q65">
        <f t="shared" si="24"/>
        <v>8.7529014898476542E-3</v>
      </c>
      <c r="R65">
        <f t="shared" si="24"/>
        <v>5.6070072137790489E-3</v>
      </c>
      <c r="S65">
        <f t="shared" si="24"/>
        <v>3.5819566096914998E-3</v>
      </c>
      <c r="T65">
        <f t="shared" si="24"/>
        <v>2.2828529370386105E-3</v>
      </c>
      <c r="U65">
        <f t="shared" ref="U65:AD84" si="25">U$2*$D65^(U$1/2-1)/SQRT($C65)</f>
        <v>1.451886412461619E-3</v>
      </c>
      <c r="V65">
        <f t="shared" si="25"/>
        <v>9.2170187332933824E-4</v>
      </c>
      <c r="W65">
        <f t="shared" si="25"/>
        <v>5.8417076830808649E-4</v>
      </c>
      <c r="X65">
        <f t="shared" si="25"/>
        <v>3.6970486252432312E-4</v>
      </c>
      <c r="Y65">
        <f t="shared" si="25"/>
        <v>2.3366830732323446E-4</v>
      </c>
      <c r="Z65">
        <f t="shared" si="25"/>
        <v>1.4751224014720481E-4</v>
      </c>
      <c r="AA65">
        <f t="shared" si="25"/>
        <v>9.3022240439154255E-5</v>
      </c>
      <c r="AB65">
        <f t="shared" si="25"/>
        <v>5.860258994938949E-5</v>
      </c>
      <c r="AC65">
        <f t="shared" si="25"/>
        <v>3.6885340556742817E-5</v>
      </c>
      <c r="AD65">
        <f t="shared" si="25"/>
        <v>1.2972531597339973E-20</v>
      </c>
    </row>
    <row r="66" spans="1:30" x14ac:dyDescent="0.2">
      <c r="A66" s="8">
        <f t="shared" si="13"/>
        <v>63</v>
      </c>
      <c r="B66">
        <f t="shared" si="17"/>
        <v>3.1539661075093899</v>
      </c>
      <c r="C66" s="2">
        <f t="shared" si="18"/>
        <v>0.63000000000000034</v>
      </c>
      <c r="D66" s="2">
        <f t="shared" si="14"/>
        <v>0.36999999999999966</v>
      </c>
      <c r="E66">
        <f t="shared" si="24"/>
        <v>0.65929379831296886</v>
      </c>
      <c r="F66">
        <f t="shared" si="24"/>
        <v>0.62994078834871181</v>
      </c>
      <c r="G66">
        <f t="shared" si="24"/>
        <v>0.48787741075159652</v>
      </c>
      <c r="H66">
        <f t="shared" si="24"/>
        <v>0.34961713753353474</v>
      </c>
      <c r="I66">
        <f t="shared" si="24"/>
        <v>0.24068618930412078</v>
      </c>
      <c r="J66">
        <f t="shared" si="24"/>
        <v>0.16169792610925968</v>
      </c>
      <c r="K66">
        <f t="shared" si="24"/>
        <v>0.10686466805102954</v>
      </c>
      <c r="L66">
        <f t="shared" si="24"/>
        <v>6.9799604770497028E-2</v>
      </c>
      <c r="M66">
        <f t="shared" si="24"/>
        <v>4.5188488204435308E-2</v>
      </c>
      <c r="N66">
        <f t="shared" si="24"/>
        <v>2.9054085485719361E-2</v>
      </c>
      <c r="O66">
        <f t="shared" si="24"/>
        <v>1.8577489595156729E-2</v>
      </c>
      <c r="P66">
        <f t="shared" si="24"/>
        <v>1.1825012792687769E-2</v>
      </c>
      <c r="Q66">
        <f t="shared" si="24"/>
        <v>7.4985503456814363E-3</v>
      </c>
      <c r="R66">
        <f t="shared" si="24"/>
        <v>4.7398592944023436E-3</v>
      </c>
      <c r="S66">
        <f t="shared" si="24"/>
        <v>2.9878839069715237E-3</v>
      </c>
      <c r="T66">
        <f t="shared" si="24"/>
        <v>1.8790156488523555E-3</v>
      </c>
      <c r="U66">
        <f t="shared" si="25"/>
        <v>1.1792181819514267E-3</v>
      </c>
      <c r="V66">
        <f t="shared" si="25"/>
        <v>7.3868802695508154E-4</v>
      </c>
      <c r="W66">
        <f t="shared" si="25"/>
        <v>4.6197606422332366E-4</v>
      </c>
      <c r="X66">
        <f t="shared" si="25"/>
        <v>2.8849871274967876E-4</v>
      </c>
      <c r="Y66">
        <f t="shared" si="25"/>
        <v>1.799275197501364E-4</v>
      </c>
      <c r="Z66">
        <f t="shared" si="25"/>
        <v>1.1208174990325011E-4</v>
      </c>
      <c r="AA66">
        <f t="shared" si="25"/>
        <v>6.9743333846005188E-5</v>
      </c>
      <c r="AB66">
        <f t="shared" si="25"/>
        <v>4.3355258712575344E-5</v>
      </c>
      <c r="AC66">
        <f t="shared" si="25"/>
        <v>2.6926991502283714E-5</v>
      </c>
      <c r="AD66">
        <f t="shared" si="25"/>
        <v>3.4836823826737928E-21</v>
      </c>
    </row>
    <row r="67" spans="1:30" x14ac:dyDescent="0.2">
      <c r="A67" s="8">
        <f t="shared" si="13"/>
        <v>64</v>
      </c>
      <c r="B67">
        <f t="shared" si="17"/>
        <v>3.1790961199349406</v>
      </c>
      <c r="C67" s="2">
        <f t="shared" si="18"/>
        <v>0.64000000000000035</v>
      </c>
      <c r="D67" s="2">
        <f t="shared" si="14"/>
        <v>0.35999999999999965</v>
      </c>
      <c r="E67">
        <f t="shared" si="24"/>
        <v>0.6631455962162307</v>
      </c>
      <c r="F67">
        <f t="shared" si="24"/>
        <v>0.62499999999999978</v>
      </c>
      <c r="G67">
        <f t="shared" si="24"/>
        <v>0.47746482927568568</v>
      </c>
      <c r="H67">
        <f t="shared" si="24"/>
        <v>0.33749999999999958</v>
      </c>
      <c r="I67">
        <f t="shared" si="24"/>
        <v>0.22918311805232891</v>
      </c>
      <c r="J67">
        <f t="shared" si="24"/>
        <v>0.15187499999999965</v>
      </c>
      <c r="K67">
        <f t="shared" si="24"/>
        <v>9.9007106998605973E-2</v>
      </c>
      <c r="L67">
        <f t="shared" si="24"/>
        <v>6.3787499999999789E-2</v>
      </c>
      <c r="M67">
        <f t="shared" si="24"/>
        <v>4.0734352593712143E-2</v>
      </c>
      <c r="N67">
        <f t="shared" si="24"/>
        <v>2.583393749999989E-2</v>
      </c>
      <c r="O67">
        <f t="shared" si="24"/>
        <v>1.6293741037484839E-2</v>
      </c>
      <c r="P67">
        <f t="shared" si="24"/>
        <v>1.0230239249999948E-2</v>
      </c>
      <c r="Q67">
        <f t="shared" si="24"/>
        <v>6.3989964801758606E-3</v>
      </c>
      <c r="R67">
        <f t="shared" si="24"/>
        <v>3.9897933074999753E-3</v>
      </c>
      <c r="S67">
        <f t="shared" si="24"/>
        <v>2.48084171231433E-3</v>
      </c>
      <c r="T67">
        <f t="shared" si="24"/>
        <v>1.5389202757499891E-3</v>
      </c>
      <c r="U67">
        <f t="shared" si="25"/>
        <v>9.5264321752870239E-4</v>
      </c>
      <c r="V67">
        <f t="shared" si="25"/>
        <v>5.8863700547437023E-4</v>
      </c>
      <c r="W67">
        <f t="shared" si="25"/>
        <v>3.6312517938741107E-4</v>
      </c>
      <c r="X67">
        <f t="shared" si="25"/>
        <v>2.2368206208026051E-4</v>
      </c>
      <c r="Y67">
        <f t="shared" si="25"/>
        <v>1.376053311362819E-4</v>
      </c>
      <c r="Z67">
        <f t="shared" si="25"/>
        <v>8.4551819466338385E-5</v>
      </c>
      <c r="AA67">
        <f t="shared" si="25"/>
        <v>5.1896867742826242E-5</v>
      </c>
      <c r="AB67">
        <f t="shared" si="25"/>
        <v>3.1822230235512778E-5</v>
      </c>
      <c r="AC67">
        <f t="shared" si="25"/>
        <v>1.9495171186870356E-5</v>
      </c>
      <c r="AD67">
        <f t="shared" si="25"/>
        <v>9.0272796901405503E-22</v>
      </c>
    </row>
    <row r="68" spans="1:30" x14ac:dyDescent="0.2">
      <c r="A68" s="8">
        <f t="shared" si="13"/>
        <v>65</v>
      </c>
      <c r="B68">
        <f t="shared" si="17"/>
        <v>3.2040290615968403</v>
      </c>
      <c r="C68" s="2">
        <f t="shared" si="18"/>
        <v>0.65000000000000036</v>
      </c>
      <c r="D68" s="2">
        <f t="shared" si="14"/>
        <v>0.34999999999999964</v>
      </c>
      <c r="E68">
        <f t="shared" si="24"/>
        <v>0.66735885413029494</v>
      </c>
      <c r="F68">
        <f t="shared" si="24"/>
        <v>0.6201736729460422</v>
      </c>
      <c r="G68">
        <f t="shared" si="24"/>
        <v>0.46715119789120602</v>
      </c>
      <c r="H68">
        <f t="shared" si="24"/>
        <v>0.32559117829667178</v>
      </c>
      <c r="I68">
        <f t="shared" si="24"/>
        <v>0.21800389234922926</v>
      </c>
      <c r="J68">
        <f t="shared" si="24"/>
        <v>0.14244614050479376</v>
      </c>
      <c r="K68">
        <f t="shared" si="24"/>
        <v>9.1561634786676185E-2</v>
      </c>
      <c r="L68">
        <f t="shared" si="24"/>
        <v>5.8165507372790727E-2</v>
      </c>
      <c r="M68">
        <f t="shared" si="24"/>
        <v>3.6624653914670444E-2</v>
      </c>
      <c r="N68">
        <f t="shared" si="24"/>
        <v>2.2902668528036324E-2</v>
      </c>
      <c r="O68">
        <f t="shared" si="24"/>
        <v>1.424292096681627E-2</v>
      </c>
      <c r="P68">
        <f t="shared" si="24"/>
        <v>8.8175273832939768E-3</v>
      </c>
      <c r="Q68">
        <f t="shared" si="24"/>
        <v>5.4382061873298427E-3</v>
      </c>
      <c r="R68">
        <f t="shared" si="24"/>
        <v>3.3433124661656293E-3</v>
      </c>
      <c r="S68">
        <f t="shared" si="24"/>
        <v>2.0497854090704769E-3</v>
      </c>
      <c r="T68">
        <f t="shared" si="24"/>
        <v>1.2537421748121096E-3</v>
      </c>
      <c r="U68">
        <f t="shared" si="25"/>
        <v>7.6525321938631069E-4</v>
      </c>
      <c r="V68">
        <f t="shared" si="25"/>
        <v>4.6623537125825272E-4</v>
      </c>
      <c r="W68">
        <f t="shared" si="25"/>
        <v>2.8359384012551484E-4</v>
      </c>
      <c r="X68">
        <f t="shared" si="25"/>
        <v>1.7224806771485429E-4</v>
      </c>
      <c r="Y68">
        <f t="shared" si="25"/>
        <v>1.0448194109887376E-4</v>
      </c>
      <c r="Z68">
        <f t="shared" si="25"/>
        <v>6.3301164885208889E-5</v>
      </c>
      <c r="AA68">
        <f t="shared" si="25"/>
        <v>3.831004506958701E-5</v>
      </c>
      <c r="AB68">
        <f t="shared" si="25"/>
        <v>2.3162471696633233E-5</v>
      </c>
      <c r="AC68">
        <f t="shared" si="25"/>
        <v>1.3991494721066546E-5</v>
      </c>
      <c r="AD68">
        <f t="shared" si="25"/>
        <v>2.252692133898921E-22</v>
      </c>
    </row>
    <row r="69" spans="1:30" x14ac:dyDescent="0.2">
      <c r="A69" s="8">
        <f t="shared" ref="A69:A104" si="26">A68+1</f>
        <v>66</v>
      </c>
      <c r="B69">
        <f t="shared" si="17"/>
        <v>3.228769496808924</v>
      </c>
      <c r="C69" s="2">
        <f t="shared" si="18"/>
        <v>0.66000000000000036</v>
      </c>
      <c r="D69" s="2">
        <f t="shared" ref="D69:D103" si="27">1-C69</f>
        <v>0.33999999999999964</v>
      </c>
      <c r="E69">
        <f t="shared" ref="E69:E102" si="28">E$2*$D69^(E$1/2-1)/SQRT($C69)</f>
        <v>0.6719526964107122</v>
      </c>
      <c r="F69">
        <f t="shared" ref="F69:T78" si="29">F$2*$D69^(F$1/2-1)/SQRT($C69)</f>
        <v>0.61545745489666348</v>
      </c>
      <c r="G69">
        <f t="shared" si="29"/>
        <v>0.45692783355928385</v>
      </c>
      <c r="H69">
        <f t="shared" si="29"/>
        <v>0.31388330199729803</v>
      </c>
      <c r="I69">
        <f t="shared" si="29"/>
        <v>0.20714061788020841</v>
      </c>
      <c r="J69">
        <f t="shared" si="29"/>
        <v>0.13340040334885153</v>
      </c>
      <c r="K69">
        <f t="shared" si="29"/>
        <v>8.4513372095124911E-2</v>
      </c>
      <c r="L69">
        <f t="shared" si="29"/>
        <v>5.2915493328377715E-2</v>
      </c>
      <c r="M69">
        <f t="shared" si="29"/>
        <v>3.2839481728391365E-2</v>
      </c>
      <c r="N69">
        <f t="shared" si="29"/>
        <v>2.0240176198104455E-2</v>
      </c>
      <c r="O69">
        <f t="shared" si="29"/>
        <v>1.2406026430725614E-2</v>
      </c>
      <c r="P69">
        <f t="shared" si="29"/>
        <v>7.5698258980910586E-3</v>
      </c>
      <c r="Q69">
        <f t="shared" si="29"/>
        <v>4.6015079852145856E-3</v>
      </c>
      <c r="R69">
        <f t="shared" si="29"/>
        <v>2.7882192057968702E-3</v>
      </c>
      <c r="S69">
        <f t="shared" si="29"/>
        <v>1.6848598468939542E-3</v>
      </c>
      <c r="T69">
        <f t="shared" si="29"/>
        <v>1.0157084249688589E-3</v>
      </c>
      <c r="U69">
        <f t="shared" si="25"/>
        <v>6.1104250447353999E-4</v>
      </c>
      <c r="V69">
        <f t="shared" si="25"/>
        <v>3.6692466851999986E-4</v>
      </c>
      <c r="W69">
        <f t="shared" si="25"/>
        <v>2.1997530161047419E-4</v>
      </c>
      <c r="X69">
        <f t="shared" si="25"/>
        <v>1.3168518659106647E-4</v>
      </c>
      <c r="Y69">
        <f t="shared" si="25"/>
        <v>7.8728002681643301E-5</v>
      </c>
      <c r="Z69">
        <f t="shared" si="25"/>
        <v>4.7011611613010686E-5</v>
      </c>
      <c r="AA69">
        <f t="shared" si="25"/>
        <v>2.8042164764699585E-5</v>
      </c>
      <c r="AB69">
        <f t="shared" si="25"/>
        <v>1.6710491036988324E-5</v>
      </c>
      <c r="AC69">
        <f t="shared" si="25"/>
        <v>9.9488723686934069E-6</v>
      </c>
      <c r="AD69">
        <f t="shared" si="25"/>
        <v>5.4015613737872869E-23</v>
      </c>
    </row>
    <row r="70" spans="1:30" x14ac:dyDescent="0.2">
      <c r="A70" s="8">
        <f t="shared" si="26"/>
        <v>67</v>
      </c>
      <c r="B70">
        <f t="shared" ref="B70:B104" si="30">B68*A69/A68</f>
        <v>3.2533218163906379</v>
      </c>
      <c r="C70" s="2">
        <f t="shared" ref="C70:C103" si="31">0.01+C69</f>
        <v>0.67000000000000037</v>
      </c>
      <c r="D70" s="2">
        <f t="shared" si="27"/>
        <v>0.32999999999999963</v>
      </c>
      <c r="E70">
        <f t="shared" si="28"/>
        <v>0.6769486960269856</v>
      </c>
      <c r="F70">
        <f t="shared" si="29"/>
        <v>0.61084722178152595</v>
      </c>
      <c r="G70">
        <f t="shared" si="29"/>
        <v>0.44678613937780998</v>
      </c>
      <c r="H70">
        <f t="shared" si="29"/>
        <v>0.30236937478185505</v>
      </c>
      <c r="I70">
        <f t="shared" si="29"/>
        <v>0.19658590132623616</v>
      </c>
      <c r="J70">
        <f t="shared" si="29"/>
        <v>0.12472736709751504</v>
      </c>
      <c r="K70">
        <f t="shared" si="29"/>
        <v>7.7848016925189459E-2</v>
      </c>
      <c r="L70">
        <f t="shared" si="29"/>
        <v>4.8020036332543245E-2</v>
      </c>
      <c r="M70">
        <f t="shared" si="29"/>
        <v>2.9359823526071416E-2</v>
      </c>
      <c r="N70">
        <f t="shared" si="29"/>
        <v>1.7827438488456655E-2</v>
      </c>
      <c r="O70">
        <f t="shared" si="29"/>
        <v>1.0765268626226177E-2</v>
      </c>
      <c r="P70">
        <f t="shared" si="29"/>
        <v>6.4713601713097596E-3</v>
      </c>
      <c r="Q70">
        <f t="shared" si="29"/>
        <v>3.8754967054414201E-3</v>
      </c>
      <c r="R70">
        <f t="shared" si="29"/>
        <v>2.3135112612432361E-3</v>
      </c>
      <c r="S70">
        <f t="shared" si="29"/>
        <v>1.3772919060876406E-3</v>
      </c>
      <c r="T70">
        <f t="shared" si="29"/>
        <v>8.1799148165385765E-4</v>
      </c>
      <c r="U70">
        <f t="shared" si="25"/>
        <v>4.8480675094284952E-4</v>
      </c>
      <c r="V70">
        <f t="shared" si="25"/>
        <v>2.8680826325488344E-4</v>
      </c>
      <c r="W70">
        <f t="shared" si="25"/>
        <v>1.6939718238826582E-4</v>
      </c>
      <c r="X70">
        <f t="shared" si="25"/>
        <v>9.9904878367117618E-5</v>
      </c>
      <c r="Y70">
        <f t="shared" si="25"/>
        <v>5.8843231776976489E-5</v>
      </c>
      <c r="Z70">
        <f t="shared" si="25"/>
        <v>3.4617040354206221E-5</v>
      </c>
      <c r="AA70">
        <f t="shared" si="25"/>
        <v>2.0342945842897571E-5</v>
      </c>
      <c r="AB70">
        <f t="shared" si="25"/>
        <v>1.1942878922201133E-5</v>
      </c>
      <c r="AC70">
        <f t="shared" si="25"/>
        <v>7.0050491772064616E-6</v>
      </c>
      <c r="AD70">
        <f t="shared" si="25"/>
        <v>1.2415665413258769E-23</v>
      </c>
    </row>
    <row r="71" spans="1:30" x14ac:dyDescent="0.2">
      <c r="A71" s="8">
        <f t="shared" si="26"/>
        <v>68</v>
      </c>
      <c r="B71">
        <f t="shared" si="30"/>
        <v>3.2776902467605744</v>
      </c>
      <c r="C71" s="2">
        <f t="shared" si="31"/>
        <v>0.68000000000000038</v>
      </c>
      <c r="D71" s="2">
        <f t="shared" si="27"/>
        <v>0.31999999999999962</v>
      </c>
      <c r="E71">
        <f t="shared" si="28"/>
        <v>0.68237118896741422</v>
      </c>
      <c r="F71">
        <f t="shared" si="29"/>
        <v>0.60633906259083226</v>
      </c>
      <c r="G71">
        <f t="shared" si="29"/>
        <v>0.4367175609391446</v>
      </c>
      <c r="H71">
        <f t="shared" si="29"/>
        <v>0.29104275004359914</v>
      </c>
      <c r="I71">
        <f t="shared" si="29"/>
        <v>0.18633282600070147</v>
      </c>
      <c r="J71">
        <f t="shared" si="29"/>
        <v>0.1164171000174395</v>
      </c>
      <c r="K71">
        <f t="shared" si="29"/>
        <v>7.155180518426929E-2</v>
      </c>
      <c r="L71">
        <f t="shared" si="29"/>
        <v>4.3462384006510701E-2</v>
      </c>
      <c r="M71">
        <f t="shared" si="29"/>
        <v>2.6167517324532742E-2</v>
      </c>
      <c r="N71">
        <f t="shared" si="29"/>
        <v>1.5646458242343834E-2</v>
      </c>
      <c r="O71">
        <f t="shared" si="29"/>
        <v>9.3040061598338511E-3</v>
      </c>
      <c r="P71">
        <f t="shared" si="29"/>
        <v>5.5075533013050236E-3</v>
      </c>
      <c r="Q71">
        <f t="shared" si="29"/>
        <v>3.2479439685238146E-3</v>
      </c>
      <c r="R71">
        <f t="shared" si="29"/>
        <v>1.9092851444524057E-3</v>
      </c>
      <c r="S71">
        <f t="shared" si="29"/>
        <v>1.119291459922052E-3</v>
      </c>
      <c r="T71">
        <f t="shared" si="29"/>
        <v>6.5461204952653831E-4</v>
      </c>
      <c r="U71">
        <f t="shared" si="25"/>
        <v>3.820514849867264E-4</v>
      </c>
      <c r="V71">
        <f t="shared" si="25"/>
        <v>2.2256809683902275E-4</v>
      </c>
      <c r="W71">
        <f t="shared" si="25"/>
        <v>1.2944803256020851E-4</v>
      </c>
      <c r="X71">
        <f t="shared" si="25"/>
        <v>7.5178557154514261E-5</v>
      </c>
      <c r="Y71">
        <f t="shared" si="25"/>
        <v>4.3603547809754362E-5</v>
      </c>
      <c r="Z71">
        <f t="shared" si="25"/>
        <v>2.5259995203916763E-5</v>
      </c>
      <c r="AA71">
        <f t="shared" si="25"/>
        <v>1.4617570313365246E-5</v>
      </c>
      <c r="AB71">
        <f t="shared" si="25"/>
        <v>8.4506165773103253E-6</v>
      </c>
      <c r="AC71">
        <f t="shared" si="25"/>
        <v>4.880997391593266E-6</v>
      </c>
      <c r="AD71">
        <f t="shared" si="25"/>
        <v>2.7284677761688497E-24</v>
      </c>
    </row>
    <row r="72" spans="1:30" x14ac:dyDescent="0.2">
      <c r="A72" s="8">
        <f t="shared" si="26"/>
        <v>69</v>
      </c>
      <c r="B72">
        <f t="shared" si="30"/>
        <v>3.3018788584263192</v>
      </c>
      <c r="C72" s="2">
        <f t="shared" si="31"/>
        <v>0.69000000000000039</v>
      </c>
      <c r="D72" s="2">
        <f t="shared" si="27"/>
        <v>0.30999999999999961</v>
      </c>
      <c r="E72">
        <f t="shared" si="28"/>
        <v>0.68824764657231641</v>
      </c>
      <c r="F72">
        <f t="shared" si="29"/>
        <v>0.60192926542884584</v>
      </c>
      <c r="G72">
        <f t="shared" si="29"/>
        <v>0.42671354087483571</v>
      </c>
      <c r="H72">
        <f t="shared" si="29"/>
        <v>0.27989710842441295</v>
      </c>
      <c r="I72">
        <f t="shared" si="29"/>
        <v>0.17637493022826514</v>
      </c>
      <c r="J72">
        <f t="shared" si="29"/>
        <v>0.10846012951445987</v>
      </c>
      <c r="K72">
        <f t="shared" si="29"/>
        <v>6.5611474044914561E-2</v>
      </c>
      <c r="L72">
        <f t="shared" si="29"/>
        <v>3.922641350772961E-2</v>
      </c>
      <c r="M72">
        <f t="shared" si="29"/>
        <v>2.3245207947341126E-2</v>
      </c>
      <c r="N72">
        <f t="shared" si="29"/>
        <v>1.3680211710820681E-2</v>
      </c>
      <c r="O72">
        <f t="shared" si="29"/>
        <v>8.0066827374174893E-3</v>
      </c>
      <c r="P72">
        <f t="shared" si="29"/>
        <v>4.6649521933898467E-3</v>
      </c>
      <c r="Q72">
        <f t="shared" si="29"/>
        <v>2.7077145257448205E-3</v>
      </c>
      <c r="R72">
        <f t="shared" si="29"/>
        <v>1.5666464449467547E-3</v>
      </c>
      <c r="S72">
        <f t="shared" si="29"/>
        <v>9.0396008013326958E-4</v>
      </c>
      <c r="T72">
        <f t="shared" si="29"/>
        <v>5.203504263573143E-4</v>
      </c>
      <c r="U72">
        <f t="shared" si="25"/>
        <v>2.9890946649740053E-4</v>
      </c>
      <c r="V72">
        <f t="shared" si="25"/>
        <v>1.7139042168144017E-4</v>
      </c>
      <c r="W72">
        <f t="shared" si="25"/>
        <v>9.8112636650323279E-5</v>
      </c>
      <c r="X72">
        <f t="shared" si="25"/>
        <v>5.6082754650204512E-5</v>
      </c>
      <c r="Y72">
        <f t="shared" si="25"/>
        <v>3.2015702485894864E-5</v>
      </c>
      <c r="Z72">
        <f t="shared" si="25"/>
        <v>1.8254936638641543E-5</v>
      </c>
      <c r="AA72">
        <f t="shared" si="25"/>
        <v>1.0397480521609674E-5</v>
      </c>
      <c r="AB72">
        <f t="shared" si="25"/>
        <v>5.9162590106142757E-6</v>
      </c>
      <c r="AC72">
        <f t="shared" si="25"/>
        <v>3.3633589165554659E-6</v>
      </c>
      <c r="AD72">
        <f t="shared" si="25"/>
        <v>5.7164024965108951E-25</v>
      </c>
    </row>
    <row r="73" spans="1:30" x14ac:dyDescent="0.2">
      <c r="A73" s="8">
        <f t="shared" si="26"/>
        <v>70</v>
      </c>
      <c r="B73">
        <f t="shared" si="30"/>
        <v>3.3258915739188182</v>
      </c>
      <c r="C73" s="2">
        <f t="shared" si="31"/>
        <v>0.7000000000000004</v>
      </c>
      <c r="D73" s="2">
        <f t="shared" si="27"/>
        <v>0.2999999999999996</v>
      </c>
      <c r="E73">
        <f t="shared" si="28"/>
        <v>0.69460911804285685</v>
      </c>
      <c r="F73">
        <f t="shared" si="29"/>
        <v>0.59761430466719667</v>
      </c>
      <c r="G73">
        <f t="shared" si="29"/>
        <v>0.41676547082571358</v>
      </c>
      <c r="H73">
        <f t="shared" si="29"/>
        <v>0.26892643710023811</v>
      </c>
      <c r="I73">
        <f t="shared" si="29"/>
        <v>0.16670618833028522</v>
      </c>
      <c r="J73">
        <f t="shared" si="29"/>
        <v>0.10084741391258915</v>
      </c>
      <c r="K73">
        <f t="shared" si="29"/>
        <v>6.0014227798902593E-2</v>
      </c>
      <c r="L73">
        <f t="shared" si="29"/>
        <v>3.5296594869406159E-2</v>
      </c>
      <c r="M73">
        <f t="shared" si="29"/>
        <v>2.0576306673909448E-2</v>
      </c>
      <c r="N73">
        <f t="shared" si="29"/>
        <v>1.1912600768424562E-2</v>
      </c>
      <c r="O73">
        <f t="shared" si="29"/>
        <v>6.8587688913031384E-3</v>
      </c>
      <c r="P73">
        <f t="shared" si="29"/>
        <v>3.9311582535801011E-3</v>
      </c>
      <c r="Q73">
        <f t="shared" si="29"/>
        <v>2.2446880007901161E-3</v>
      </c>
      <c r="R73">
        <f t="shared" si="29"/>
        <v>1.2776264324135308E-3</v>
      </c>
      <c r="S73">
        <f t="shared" si="29"/>
        <v>7.2520689256295936E-4</v>
      </c>
      <c r="T73">
        <f t="shared" si="29"/>
        <v>4.1066563899006301E-4</v>
      </c>
      <c r="U73">
        <f t="shared" si="25"/>
        <v>2.3206620562014663E-4</v>
      </c>
      <c r="V73">
        <f t="shared" si="25"/>
        <v>1.3089967242808237E-4</v>
      </c>
      <c r="W73">
        <f t="shared" si="25"/>
        <v>7.3715147667576011E-5</v>
      </c>
      <c r="X73">
        <f t="shared" si="25"/>
        <v>4.1451562935559367E-5</v>
      </c>
      <c r="Y73">
        <f t="shared" si="25"/>
        <v>2.3278467684497645E-5</v>
      </c>
      <c r="Z73">
        <f t="shared" si="25"/>
        <v>1.3057242324701184E-5</v>
      </c>
      <c r="AA73">
        <f t="shared" si="25"/>
        <v>7.3160898436992484E-6</v>
      </c>
      <c r="AB73">
        <f t="shared" si="25"/>
        <v>4.0952260018380925E-6</v>
      </c>
      <c r="AC73">
        <f t="shared" si="25"/>
        <v>2.29025421194063E-6</v>
      </c>
      <c r="AD73">
        <f t="shared" si="25"/>
        <v>1.1381953551447282E-25</v>
      </c>
    </row>
    <row r="74" spans="1:30" x14ac:dyDescent="0.2">
      <c r="A74" s="8">
        <f t="shared" si="26"/>
        <v>71</v>
      </c>
      <c r="B74">
        <f t="shared" si="30"/>
        <v>3.3497321752151068</v>
      </c>
      <c r="C74" s="2">
        <f t="shared" si="31"/>
        <v>0.71000000000000041</v>
      </c>
      <c r="D74" s="2">
        <f t="shared" si="27"/>
        <v>0.28999999999999959</v>
      </c>
      <c r="E74">
        <f t="shared" si="28"/>
        <v>0.70149075854506282</v>
      </c>
      <c r="F74">
        <f t="shared" si="29"/>
        <v>0.59339082909692653</v>
      </c>
      <c r="G74">
        <f t="shared" si="29"/>
        <v>0.40686463995613587</v>
      </c>
      <c r="H74">
        <f t="shared" si="29"/>
        <v>0.25812501065716265</v>
      </c>
      <c r="I74">
        <f t="shared" si="29"/>
        <v>0.15732099411637232</v>
      </c>
      <c r="J74">
        <f t="shared" si="29"/>
        <v>9.3570316363221315E-2</v>
      </c>
      <c r="K74">
        <f t="shared" si="29"/>
        <v>5.474770595249747E-2</v>
      </c>
      <c r="L74">
        <f t="shared" si="29"/>
        <v>3.1657957036223171E-2</v>
      </c>
      <c r="M74">
        <f t="shared" si="29"/>
        <v>1.8144953972827709E-2</v>
      </c>
      <c r="N74">
        <f t="shared" si="29"/>
        <v>1.0328408483067793E-2</v>
      </c>
      <c r="O74">
        <f t="shared" si="29"/>
        <v>5.8467073912444765E-3</v>
      </c>
      <c r="P74">
        <f t="shared" si="29"/>
        <v>3.2947623060986214E-3</v>
      </c>
      <c r="Q74">
        <f t="shared" si="29"/>
        <v>1.8496856110482493E-3</v>
      </c>
      <c r="R74">
        <f t="shared" si="29"/>
        <v>1.035104491165982E-3</v>
      </c>
      <c r="S74">
        <f t="shared" si="29"/>
        <v>5.7767104468122203E-4</v>
      </c>
      <c r="T74">
        <f t="shared" si="29"/>
        <v>3.2162175261228685E-4</v>
      </c>
      <c r="U74">
        <f t="shared" si="25"/>
        <v>1.7869290982139109E-4</v>
      </c>
      <c r="V74">
        <f t="shared" si="25"/>
        <v>9.9099702523660726E-5</v>
      </c>
      <c r="W74">
        <f t="shared" si="25"/>
        <v>5.4869234662803525E-5</v>
      </c>
      <c r="X74">
        <f t="shared" si="25"/>
        <v>3.0335520050298323E-5</v>
      </c>
      <c r="Y74">
        <f t="shared" si="25"/>
        <v>1.6749555844434731E-5</v>
      </c>
      <c r="Z74">
        <f t="shared" si="25"/>
        <v>9.2371658553158245E-6</v>
      </c>
      <c r="AA74">
        <f t="shared" si="25"/>
        <v>5.0886745851187342E-6</v>
      </c>
      <c r="AB74">
        <f t="shared" si="25"/>
        <v>2.8005407388616581E-6</v>
      </c>
      <c r="AC74">
        <f t="shared" si="25"/>
        <v>1.539877178801145E-6</v>
      </c>
      <c r="AD74">
        <f t="shared" si="25"/>
        <v>2.1463328392525206E-26</v>
      </c>
    </row>
    <row r="75" spans="1:30" x14ac:dyDescent="0.2">
      <c r="A75" s="8">
        <f t="shared" si="26"/>
        <v>72</v>
      </c>
      <c r="B75">
        <f t="shared" si="30"/>
        <v>3.3734043106890872</v>
      </c>
      <c r="C75" s="2">
        <f t="shared" si="31"/>
        <v>0.72000000000000042</v>
      </c>
      <c r="D75" s="2">
        <f t="shared" si="27"/>
        <v>0.27999999999999958</v>
      </c>
      <c r="E75">
        <f t="shared" si="28"/>
        <v>0.70893246245401997</v>
      </c>
      <c r="F75">
        <f t="shared" si="29"/>
        <v>0.5892556509887894</v>
      </c>
      <c r="G75">
        <f t="shared" si="29"/>
        <v>0.39700217897425061</v>
      </c>
      <c r="H75">
        <f t="shared" si="29"/>
        <v>0.2474873734152912</v>
      </c>
      <c r="I75">
        <f t="shared" si="29"/>
        <v>0.14821414681705336</v>
      </c>
      <c r="J75">
        <f t="shared" si="29"/>
        <v>8.6620580695351779E-2</v>
      </c>
      <c r="K75">
        <f t="shared" si="29"/>
        <v>4.9799953330529848E-2</v>
      </c>
      <c r="L75">
        <f t="shared" si="29"/>
        <v>2.8296056360481544E-2</v>
      </c>
      <c r="M75">
        <f t="shared" si="29"/>
        <v>1.5935985065769532E-2</v>
      </c>
      <c r="N75">
        <f t="shared" si="29"/>
        <v>8.9132577535516715E-3</v>
      </c>
      <c r="O75">
        <f t="shared" si="29"/>
        <v>4.957862020461625E-3</v>
      </c>
      <c r="P75">
        <f t="shared" si="29"/>
        <v>2.7452833880939106E-3</v>
      </c>
      <c r="Q75">
        <f t="shared" si="29"/>
        <v>1.5144014898864581E-3</v>
      </c>
      <c r="R75">
        <f t="shared" si="29"/>
        <v>8.3273596105515161E-4</v>
      </c>
      <c r="S75">
        <f t="shared" si="29"/>
        <v>4.566502954119157E-4</v>
      </c>
      <c r="T75">
        <f t="shared" si="29"/>
        <v>2.4982078831654512E-4</v>
      </c>
      <c r="U75">
        <f t="shared" si="25"/>
        <v>1.3638622156302526E-4</v>
      </c>
      <c r="V75">
        <f t="shared" si="25"/>
        <v>7.4321684524172055E-5</v>
      </c>
      <c r="W75">
        <f t="shared" si="25"/>
        <v>4.0434503333979245E-5</v>
      </c>
      <c r="X75">
        <f t="shared" si="25"/>
        <v>2.1966186759366374E-5</v>
      </c>
      <c r="Y75">
        <f t="shared" si="25"/>
        <v>1.1917537824751758E-5</v>
      </c>
      <c r="Z75">
        <f t="shared" si="25"/>
        <v>6.4580589072537043E-6</v>
      </c>
      <c r="AA75">
        <f t="shared" si="25"/>
        <v>3.495811095260509E-6</v>
      </c>
      <c r="AB75">
        <f t="shared" si="25"/>
        <v>1.8904499710324452E-6</v>
      </c>
      <c r="AC75">
        <f t="shared" si="25"/>
        <v>1.0213848069630686E-6</v>
      </c>
      <c r="AD75">
        <f t="shared" si="25"/>
        <v>3.8185777286437148E-27</v>
      </c>
    </row>
    <row r="76" spans="1:30" x14ac:dyDescent="0.2">
      <c r="A76" s="8">
        <f t="shared" si="26"/>
        <v>73</v>
      </c>
      <c r="B76">
        <f t="shared" si="30"/>
        <v>3.3969115016265872</v>
      </c>
      <c r="C76" s="2">
        <f t="shared" si="31"/>
        <v>0.73000000000000043</v>
      </c>
      <c r="D76" s="2">
        <f t="shared" si="27"/>
        <v>0.26999999999999957</v>
      </c>
      <c r="E76">
        <f t="shared" si="28"/>
        <v>0.716979626694912</v>
      </c>
      <c r="F76">
        <f t="shared" si="29"/>
        <v>0.58520573598065273</v>
      </c>
      <c r="G76">
        <f t="shared" si="29"/>
        <v>0.38716899841525187</v>
      </c>
      <c r="H76">
        <f t="shared" si="29"/>
        <v>0.23700832307216396</v>
      </c>
      <c r="I76">
        <f t="shared" si="29"/>
        <v>0.13938083942949045</v>
      </c>
      <c r="J76">
        <f t="shared" si="29"/>
        <v>7.9990309036855209E-2</v>
      </c>
      <c r="K76">
        <f t="shared" si="29"/>
        <v>4.5159391975154839E-2</v>
      </c>
      <c r="L76">
        <f t="shared" si="29"/>
        <v>2.519694734660935E-2</v>
      </c>
      <c r="M76">
        <f t="shared" si="29"/>
        <v>1.393489809519062E-2</v>
      </c>
      <c r="N76">
        <f t="shared" si="29"/>
        <v>7.6535727565325779E-3</v>
      </c>
      <c r="O76">
        <f t="shared" si="29"/>
        <v>4.1804694285571776E-3</v>
      </c>
      <c r="P76">
        <f t="shared" si="29"/>
        <v>2.2731111086901723E-3</v>
      </c>
      <c r="Q76">
        <f t="shared" si="29"/>
        <v>1.2313382680477489E-3</v>
      </c>
      <c r="R76">
        <f t="shared" si="29"/>
        <v>6.6488499929187432E-4</v>
      </c>
      <c r="S76">
        <f t="shared" si="29"/>
        <v>3.5803528101696006E-4</v>
      </c>
      <c r="T76">
        <f t="shared" si="29"/>
        <v>1.9234173193800617E-4</v>
      </c>
      <c r="U76">
        <f t="shared" si="25"/>
        <v>1.0311416093288447E-4</v>
      </c>
      <c r="V76">
        <f t="shared" si="25"/>
        <v>5.5178034349715447E-5</v>
      </c>
      <c r="W76">
        <f t="shared" si="25"/>
        <v>2.9478518949048089E-5</v>
      </c>
      <c r="X76">
        <f t="shared" si="25"/>
        <v>1.5725739789668875E-5</v>
      </c>
      <c r="Y76">
        <f t="shared" si="25"/>
        <v>8.3781053855189269E-6</v>
      </c>
      <c r="Z76">
        <f t="shared" si="25"/>
        <v>4.4582472303711194E-6</v>
      </c>
      <c r="AA76">
        <f t="shared" si="25"/>
        <v>2.3698069519039202E-6</v>
      </c>
      <c r="AB76">
        <f t="shared" si="25"/>
        <v>1.2584416045729365E-6</v>
      </c>
      <c r="AC76">
        <f t="shared" si="25"/>
        <v>6.6766734992771169E-7</v>
      </c>
      <c r="AD76">
        <f t="shared" si="25"/>
        <v>6.382449121250316E-28</v>
      </c>
    </row>
    <row r="77" spans="1:30" x14ac:dyDescent="0.2">
      <c r="A77" s="8">
        <f t="shared" si="26"/>
        <v>74</v>
      </c>
      <c r="B77">
        <f t="shared" si="30"/>
        <v>3.4202571483375466</v>
      </c>
      <c r="C77" s="2">
        <f t="shared" si="31"/>
        <v>0.74000000000000044</v>
      </c>
      <c r="D77" s="2">
        <f t="shared" si="27"/>
        <v>0.25999999999999956</v>
      </c>
      <c r="E77">
        <f t="shared" si="28"/>
        <v>0.7256840763020983</v>
      </c>
      <c r="F77">
        <f t="shared" si="29"/>
        <v>0.58123819371909624</v>
      </c>
      <c r="G77">
        <f t="shared" si="29"/>
        <v>0.37735571967709058</v>
      </c>
      <c r="H77">
        <f t="shared" si="29"/>
        <v>0.22668289555044713</v>
      </c>
      <c r="I77">
        <f t="shared" si="29"/>
        <v>0.13081664948805785</v>
      </c>
      <c r="J77">
        <f t="shared" si="29"/>
        <v>7.3671941053895199E-2</v>
      </c>
      <c r="K77">
        <f t="shared" si="29"/>
        <v>4.0814794640273974E-2</v>
      </c>
      <c r="L77">
        <f t="shared" si="29"/>
        <v>2.2347155453014838E-2</v>
      </c>
      <c r="M77">
        <f t="shared" si="29"/>
        <v>1.2127824693109955E-2</v>
      </c>
      <c r="N77">
        <f t="shared" si="29"/>
        <v>6.5365429700068286E-3</v>
      </c>
      <c r="O77">
        <f t="shared" si="29"/>
        <v>3.5035938002317621E-3</v>
      </c>
      <c r="P77">
        <f t="shared" si="29"/>
        <v>1.8694512894219498E-3</v>
      </c>
      <c r="Q77">
        <f t="shared" si="29"/>
        <v>9.9374660515664289E-4</v>
      </c>
      <c r="R77">
        <f t="shared" si="29"/>
        <v>5.2656211318718158E-4</v>
      </c>
      <c r="S77">
        <f t="shared" si="29"/>
        <v>2.7824904944385981E-4</v>
      </c>
      <c r="T77">
        <f t="shared" si="29"/>
        <v>1.4668516010214318E-4</v>
      </c>
      <c r="U77">
        <f t="shared" si="25"/>
        <v>7.7167736379096916E-5</v>
      </c>
      <c r="V77">
        <f t="shared" si="25"/>
        <v>4.0521775478216988E-5</v>
      </c>
      <c r="W77">
        <f t="shared" si="25"/>
        <v>2.124382389730431E-5</v>
      </c>
      <c r="X77">
        <f t="shared" si="25"/>
        <v>1.1120976159021754E-5</v>
      </c>
      <c r="Y77">
        <f t="shared" si="25"/>
        <v>5.8140991718937972E-6</v>
      </c>
      <c r="Z77">
        <f t="shared" si="25"/>
        <v>3.0360264914129339E-6</v>
      </c>
      <c r="AA77">
        <f t="shared" si="25"/>
        <v>1.5836498696777379E-6</v>
      </c>
      <c r="AB77">
        <f t="shared" si="25"/>
        <v>8.2524720084769614E-7</v>
      </c>
      <c r="AC77">
        <f t="shared" si="25"/>
        <v>4.2965109507778519E-7</v>
      </c>
      <c r="AD77">
        <f t="shared" si="25"/>
        <v>9.9747619148576999E-29</v>
      </c>
    </row>
    <row r="78" spans="1:30" x14ac:dyDescent="0.2">
      <c r="A78" s="8">
        <f t="shared" si="26"/>
        <v>75</v>
      </c>
      <c r="B78">
        <f t="shared" si="30"/>
        <v>3.4434445358954444</v>
      </c>
      <c r="C78" s="2">
        <f t="shared" si="31"/>
        <v>0.75000000000000044</v>
      </c>
      <c r="D78" s="2">
        <f t="shared" si="27"/>
        <v>0.24999999999999956</v>
      </c>
      <c r="E78">
        <f t="shared" si="28"/>
        <v>0.73510519389572315</v>
      </c>
      <c r="F78">
        <f t="shared" si="29"/>
        <v>0.57735026918962562</v>
      </c>
      <c r="G78">
        <f t="shared" si="29"/>
        <v>0.36755259694786097</v>
      </c>
      <c r="H78">
        <f t="shared" si="29"/>
        <v>0.21650635094610921</v>
      </c>
      <c r="I78">
        <f t="shared" si="29"/>
        <v>0.12251753231595346</v>
      </c>
      <c r="J78">
        <f t="shared" si="29"/>
        <v>6.7658234670659012E-2</v>
      </c>
      <c r="K78">
        <f t="shared" si="29"/>
        <v>3.6755259694785963E-2</v>
      </c>
      <c r="L78">
        <f t="shared" si="29"/>
        <v>1.9733651778942176E-2</v>
      </c>
      <c r="M78">
        <f t="shared" si="29"/>
        <v>1.0501502769938831E-2</v>
      </c>
      <c r="N78">
        <f t="shared" si="29"/>
        <v>5.5500895628274776E-3</v>
      </c>
      <c r="O78">
        <f t="shared" si="29"/>
        <v>2.9170841027607811E-3</v>
      </c>
      <c r="P78">
        <f t="shared" si="29"/>
        <v>1.5262746297775534E-3</v>
      </c>
      <c r="Q78">
        <f t="shared" si="29"/>
        <v>7.955683916620296E-4</v>
      </c>
      <c r="R78">
        <f t="shared" si="29"/>
        <v>4.1336604556475333E-4</v>
      </c>
      <c r="S78">
        <f t="shared" si="29"/>
        <v>2.1419149006285371E-4</v>
      </c>
      <c r="T78">
        <f t="shared" si="29"/>
        <v>1.1072304791913016E-4</v>
      </c>
      <c r="U78">
        <f t="shared" si="25"/>
        <v>5.7117730683427557E-5</v>
      </c>
      <c r="V78">
        <f t="shared" si="25"/>
        <v>2.9410809603518894E-5</v>
      </c>
      <c r="W78">
        <f t="shared" si="25"/>
        <v>1.511939929855435E-5</v>
      </c>
      <c r="X78">
        <f t="shared" si="25"/>
        <v>7.7611858675952499E-6</v>
      </c>
      <c r="Y78">
        <f t="shared" si="25"/>
        <v>3.9787892890932426E-6</v>
      </c>
      <c r="Z78">
        <f t="shared" si="25"/>
        <v>2.0373112902437494E-6</v>
      </c>
      <c r="AA78">
        <f t="shared" si="25"/>
        <v>1.0420638614291804E-6</v>
      </c>
      <c r="AB78">
        <f t="shared" si="25"/>
        <v>5.3247908722279723E-7</v>
      </c>
      <c r="AC78">
        <f t="shared" si="25"/>
        <v>2.7184274645978567E-7</v>
      </c>
      <c r="AD78">
        <f t="shared" si="25"/>
        <v>1.4499537213742535E-29</v>
      </c>
    </row>
    <row r="79" spans="1:30" x14ac:dyDescent="0.2">
      <c r="A79" s="8">
        <f t="shared" si="26"/>
        <v>76</v>
      </c>
      <c r="B79">
        <f t="shared" si="30"/>
        <v>3.4664768395312975</v>
      </c>
      <c r="C79" s="2">
        <f t="shared" si="31"/>
        <v>0.76000000000000045</v>
      </c>
      <c r="D79" s="2">
        <f t="shared" si="27"/>
        <v>0.23999999999999955</v>
      </c>
      <c r="E79">
        <f t="shared" si="28"/>
        <v>0.74531130771480603</v>
      </c>
      <c r="F79">
        <f t="shared" ref="F79:T88" si="32">F$2*$D79^(F$1/2-1)/SQRT($C79)</f>
        <v>0.57353933467640428</v>
      </c>
      <c r="G79">
        <f t="shared" si="32"/>
        <v>0.35774942770310619</v>
      </c>
      <c r="H79">
        <f t="shared" si="32"/>
        <v>0.20647416048350514</v>
      </c>
      <c r="I79">
        <f t="shared" si="32"/>
        <v>0.11447981686499377</v>
      </c>
      <c r="J79">
        <f t="shared" si="32"/>
        <v>6.1942248145051428E-2</v>
      </c>
      <c r="K79">
        <f t="shared" si="32"/>
        <v>3.2970187257118151E-2</v>
      </c>
      <c r="L79">
        <f t="shared" si="32"/>
        <v>1.7343829480614366E-2</v>
      </c>
      <c r="M79">
        <f t="shared" si="32"/>
        <v>9.0432513619523938E-3</v>
      </c>
      <c r="N79">
        <f t="shared" si="32"/>
        <v>4.68283395976587E-3</v>
      </c>
      <c r="O79">
        <f t="shared" si="32"/>
        <v>2.4115336965206324E-3</v>
      </c>
      <c r="P79">
        <f t="shared" si="32"/>
        <v>1.2362681653781873E-3</v>
      </c>
      <c r="Q79">
        <f t="shared" si="32"/>
        <v>6.3138336781630997E-4</v>
      </c>
      <c r="R79">
        <f t="shared" si="32"/>
        <v>3.2142972299832812E-4</v>
      </c>
      <c r="S79">
        <f t="shared" si="32"/>
        <v>1.6318831660483047E-4</v>
      </c>
      <c r="T79">
        <f t="shared" si="32"/>
        <v>8.2653357342427075E-5</v>
      </c>
      <c r="U79">
        <f t="shared" si="25"/>
        <v>4.1776209050836579E-5</v>
      </c>
      <c r="V79">
        <f t="shared" si="25"/>
        <v>2.1076606122318866E-5</v>
      </c>
      <c r="W79">
        <f t="shared" si="25"/>
        <v>1.0616071947036092E-5</v>
      </c>
      <c r="X79">
        <f t="shared" si="25"/>
        <v>5.3394068843207697E-6</v>
      </c>
      <c r="Y79">
        <f t="shared" si="25"/>
        <v>2.6819550181985894E-6</v>
      </c>
      <c r="Z79">
        <f t="shared" si="25"/>
        <v>1.3455305348488315E-6</v>
      </c>
      <c r="AA79">
        <f t="shared" si="25"/>
        <v>6.7432011886135794E-7</v>
      </c>
      <c r="AB79">
        <f t="shared" si="25"/>
        <v>3.3760584328934251E-7</v>
      </c>
      <c r="AC79">
        <f t="shared" si="25"/>
        <v>1.6887321237571389E-7</v>
      </c>
      <c r="AD79">
        <f t="shared" si="25"/>
        <v>1.9488050458835707E-30</v>
      </c>
    </row>
    <row r="80" spans="1:30" x14ac:dyDescent="0.2">
      <c r="A80" s="8">
        <f t="shared" si="26"/>
        <v>77</v>
      </c>
      <c r="B80">
        <f t="shared" si="30"/>
        <v>3.4893571297073835</v>
      </c>
      <c r="C80" s="2">
        <f t="shared" si="31"/>
        <v>0.77000000000000046</v>
      </c>
      <c r="D80" s="2">
        <f t="shared" si="27"/>
        <v>0.22999999999999954</v>
      </c>
      <c r="E80">
        <f t="shared" si="28"/>
        <v>0.75638141052231467</v>
      </c>
      <c r="F80">
        <f t="shared" si="32"/>
        <v>0.56980288229818954</v>
      </c>
      <c r="G80">
        <f t="shared" si="32"/>
        <v>0.34793544884026401</v>
      </c>
      <c r="H80">
        <f t="shared" si="32"/>
        <v>0.19658199439287502</v>
      </c>
      <c r="I80">
        <f t="shared" si="32"/>
        <v>0.10670020431101411</v>
      </c>
      <c r="J80">
        <f t="shared" si="32"/>
        <v>5.651732338795145E-2</v>
      </c>
      <c r="K80">
        <f t="shared" si="32"/>
        <v>2.9449256389839827E-2</v>
      </c>
      <c r="L80">
        <f t="shared" si="32"/>
        <v>1.5165481775766942E-2</v>
      </c>
      <c r="M80">
        <f t="shared" si="32"/>
        <v>7.7409473939007416E-3</v>
      </c>
      <c r="N80">
        <f t="shared" si="32"/>
        <v>3.9240684094796882E-3</v>
      </c>
      <c r="O80">
        <f t="shared" si="32"/>
        <v>1.9782421117746298E-3</v>
      </c>
      <c r="P80">
        <f t="shared" si="32"/>
        <v>9.9278930759835911E-4</v>
      </c>
      <c r="Q80">
        <f t="shared" si="32"/>
        <v>4.9635892986345188E-4</v>
      </c>
      <c r="R80">
        <f t="shared" si="32"/>
        <v>2.4737000247659067E-4</v>
      </c>
      <c r="S80">
        <f t="shared" si="32"/>
        <v>1.2294428878156243E-4</v>
      </c>
      <c r="T80">
        <f t="shared" si="32"/>
        <v>6.0959036324588286E-5</v>
      </c>
      <c r="U80">
        <f t="shared" si="25"/>
        <v>3.0162332181076581E-5</v>
      </c>
      <c r="V80">
        <f t="shared" si="25"/>
        <v>1.4896864501821234E-5</v>
      </c>
      <c r="W80">
        <f t="shared" si="25"/>
        <v>7.3454150135092228E-6</v>
      </c>
      <c r="X80">
        <f t="shared" si="25"/>
        <v>3.6166276596088146E-6</v>
      </c>
      <c r="Y80">
        <f t="shared" si="25"/>
        <v>1.7783636348495971E-6</v>
      </c>
      <c r="Z80">
        <f t="shared" si="25"/>
        <v>8.7341557979552694E-7</v>
      </c>
      <c r="AA80">
        <f t="shared" si="25"/>
        <v>4.2850095201614007E-7</v>
      </c>
      <c r="AB80">
        <f t="shared" si="25"/>
        <v>2.1001674623265126E-7</v>
      </c>
      <c r="AC80">
        <f t="shared" si="25"/>
        <v>1.0284022848387359E-7</v>
      </c>
      <c r="AD80">
        <f t="shared" si="25"/>
        <v>2.405708208133612E-31</v>
      </c>
    </row>
    <row r="81" spans="1:30" x14ac:dyDescent="0.2">
      <c r="A81" s="8">
        <f t="shared" si="26"/>
        <v>78</v>
      </c>
      <c r="B81">
        <f t="shared" si="30"/>
        <v>3.5120883768935518</v>
      </c>
      <c r="C81" s="2">
        <f t="shared" si="31"/>
        <v>0.78000000000000047</v>
      </c>
      <c r="D81" s="2">
        <f t="shared" si="27"/>
        <v>0.21999999999999953</v>
      </c>
      <c r="E81">
        <f t="shared" si="28"/>
        <v>0.76840730613751485</v>
      </c>
      <c r="F81">
        <f t="shared" si="32"/>
        <v>0.56613851707229779</v>
      </c>
      <c r="G81">
        <f t="shared" si="32"/>
        <v>0.33809921470050586</v>
      </c>
      <c r="H81">
        <f t="shared" si="32"/>
        <v>0.18682571063385786</v>
      </c>
      <c r="I81">
        <f t="shared" si="32"/>
        <v>9.9175769645481471E-2</v>
      </c>
      <c r="J81">
        <f t="shared" si="32"/>
        <v>5.1377070424310799E-2</v>
      </c>
      <c r="K81">
        <f t="shared" si="32"/>
        <v>2.6182403186407056E-2</v>
      </c>
      <c r="L81">
        <f t="shared" si="32"/>
        <v>1.318678140890641E-2</v>
      </c>
      <c r="M81">
        <f t="shared" si="32"/>
        <v>6.5830042297251867E-3</v>
      </c>
      <c r="N81">
        <f t="shared" si="32"/>
        <v>3.2637283987043291E-3</v>
      </c>
      <c r="O81">
        <f t="shared" si="32"/>
        <v>1.6091788117105982E-3</v>
      </c>
      <c r="P81">
        <f t="shared" si="32"/>
        <v>7.8982227248644609E-4</v>
      </c>
      <c r="Q81">
        <f t="shared" si="32"/>
        <v>3.8620291481054246E-4</v>
      </c>
      <c r="R81">
        <f t="shared" si="32"/>
        <v>1.8824097494260253E-4</v>
      </c>
      <c r="S81">
        <f t="shared" si="32"/>
        <v>9.15003828935745E-5</v>
      </c>
      <c r="T81">
        <f t="shared" si="32"/>
        <v>4.4371086950756219E-5</v>
      </c>
      <c r="U81">
        <f t="shared" si="25"/>
        <v>2.1472089852358776E-5</v>
      </c>
      <c r="V81">
        <f t="shared" si="25"/>
        <v>1.0371741574739244E-5</v>
      </c>
      <c r="W81">
        <f t="shared" si="25"/>
        <v>5.0017338714906223E-6</v>
      </c>
      <c r="X81">
        <f t="shared" si="25"/>
        <v>2.4085488768005526E-6</v>
      </c>
      <c r="Y81">
        <f t="shared" si="25"/>
        <v>1.1582962649767734E-6</v>
      </c>
      <c r="Z81">
        <f t="shared" si="25"/>
        <v>5.5637479054092647E-7</v>
      </c>
      <c r="AA81">
        <f t="shared" si="25"/>
        <v>2.6695971059464631E-7</v>
      </c>
      <c r="AB81">
        <f t="shared" si="25"/>
        <v>1.2796620182441281E-7</v>
      </c>
      <c r="AC81">
        <f t="shared" si="25"/>
        <v>6.1284663997379553E-8</v>
      </c>
      <c r="AD81">
        <f t="shared" si="25"/>
        <v>2.7070009404619963E-32</v>
      </c>
    </row>
    <row r="82" spans="1:30" x14ac:dyDescent="0.2">
      <c r="A82" s="8">
        <f t="shared" si="26"/>
        <v>79</v>
      </c>
      <c r="B82">
        <f t="shared" si="30"/>
        <v>3.5346734560672197</v>
      </c>
      <c r="C82" s="2">
        <f t="shared" si="31"/>
        <v>0.79000000000000048</v>
      </c>
      <c r="D82" s="2">
        <f t="shared" si="27"/>
        <v>0.20999999999999952</v>
      </c>
      <c r="E82">
        <f t="shared" si="28"/>
        <v>0.78149631458291502</v>
      </c>
      <c r="F82">
        <f t="shared" si="32"/>
        <v>0.56254395046301175</v>
      </c>
      <c r="G82">
        <f t="shared" si="32"/>
        <v>0.3282284521248236</v>
      </c>
      <c r="H82">
        <f t="shared" si="32"/>
        <v>0.17720134439584831</v>
      </c>
      <c r="I82">
        <f t="shared" si="32"/>
        <v>9.1903966594950412E-2</v>
      </c>
      <c r="J82">
        <f t="shared" si="32"/>
        <v>4.6515352903910075E-2</v>
      </c>
      <c r="K82">
        <f t="shared" si="32"/>
        <v>2.3159799581927445E-2</v>
      </c>
      <c r="L82">
        <f t="shared" si="32"/>
        <v>1.1396261461457941E-2</v>
      </c>
      <c r="M82">
        <f t="shared" si="32"/>
        <v>5.5583518996625775E-3</v>
      </c>
      <c r="N82">
        <f t="shared" si="32"/>
        <v>2.6923667702694327E-3</v>
      </c>
      <c r="O82">
        <f t="shared" si="32"/>
        <v>1.2969487765879314E-3</v>
      </c>
      <c r="P82">
        <f t="shared" si="32"/>
        <v>6.2193672393223763E-4</v>
      </c>
      <c r="Q82">
        <f t="shared" si="32"/>
        <v>2.9711917427287081E-4</v>
      </c>
      <c r="R82">
        <f t="shared" si="32"/>
        <v>1.4149060469458374E-4</v>
      </c>
      <c r="S82">
        <f t="shared" si="32"/>
        <v>6.7194644027864561E-5</v>
      </c>
      <c r="T82">
        <f t="shared" si="32"/>
        <v>3.1835386056281265E-5</v>
      </c>
      <c r="U82">
        <f t="shared" si="25"/>
        <v>1.5051600262241622E-5</v>
      </c>
      <c r="V82">
        <f t="shared" si="25"/>
        <v>7.1032705138077411E-6</v>
      </c>
      <c r="W82">
        <f t="shared" si="25"/>
        <v>3.3467675877219522E-6</v>
      </c>
      <c r="X82">
        <f t="shared" si="25"/>
        <v>1.574558297227379E-6</v>
      </c>
      <c r="Y82">
        <f t="shared" si="25"/>
        <v>7.3981178254906111E-7</v>
      </c>
      <c r="Z82">
        <f t="shared" si="25"/>
        <v>3.4719010453863633E-7</v>
      </c>
      <c r="AA82">
        <f t="shared" si="25"/>
        <v>1.6275859216079304E-7</v>
      </c>
      <c r="AB82">
        <f t="shared" si="25"/>
        <v>7.622400931461861E-8</v>
      </c>
      <c r="AC82">
        <f t="shared" si="25"/>
        <v>3.5665361064799769E-8</v>
      </c>
      <c r="AD82">
        <f t="shared" si="25"/>
        <v>2.7526832742441253E-33</v>
      </c>
    </row>
    <row r="83" spans="1:30" x14ac:dyDescent="0.2">
      <c r="A83" s="8">
        <f t="shared" si="26"/>
        <v>80</v>
      </c>
      <c r="B83" s="5">
        <f t="shared" si="30"/>
        <v>3.5571151509562893</v>
      </c>
      <c r="C83" s="2">
        <f t="shared" si="31"/>
        <v>0.80000000000000049</v>
      </c>
      <c r="D83" s="2">
        <f t="shared" si="27"/>
        <v>0.19999999999999951</v>
      </c>
      <c r="E83">
        <f t="shared" si="28"/>
        <v>0.79577471545947753</v>
      </c>
      <c r="F83">
        <f t="shared" si="32"/>
        <v>0.55901699437494723</v>
      </c>
      <c r="G83">
        <f t="shared" si="32"/>
        <v>0.31830988618379019</v>
      </c>
      <c r="H83">
        <f t="shared" si="32"/>
        <v>0.16770509831248376</v>
      </c>
      <c r="I83">
        <f t="shared" si="32"/>
        <v>8.4882636315677204E-2</v>
      </c>
      <c r="J83">
        <f t="shared" si="32"/>
        <v>4.1926274578120842E-2</v>
      </c>
      <c r="K83">
        <f t="shared" si="32"/>
        <v>2.037183271576247E-2</v>
      </c>
      <c r="L83">
        <f t="shared" si="32"/>
        <v>9.7827974015615039E-3</v>
      </c>
      <c r="M83">
        <f t="shared" si="32"/>
        <v>4.656418906459985E-3</v>
      </c>
      <c r="N83">
        <f t="shared" si="32"/>
        <v>2.2011294153513332E-3</v>
      </c>
      <c r="O83">
        <f t="shared" si="32"/>
        <v>1.0347597569911051E-3</v>
      </c>
      <c r="P83">
        <f t="shared" si="32"/>
        <v>4.8424847137729218E-4</v>
      </c>
      <c r="Q83">
        <f t="shared" si="32"/>
        <v>2.2576576516169502E-4</v>
      </c>
      <c r="R83">
        <f t="shared" si="32"/>
        <v>1.049205021317464E-4</v>
      </c>
      <c r="S83">
        <f t="shared" si="32"/>
        <v>4.862647249636503E-5</v>
      </c>
      <c r="T83">
        <f t="shared" si="32"/>
        <v>2.2482964742517026E-5</v>
      </c>
      <c r="U83">
        <f t="shared" si="25"/>
        <v>1.0373647465891178E-5</v>
      </c>
      <c r="V83">
        <f t="shared" si="25"/>
        <v>4.7776300077848564E-6</v>
      </c>
      <c r="W83">
        <f t="shared" si="25"/>
        <v>2.1967724045416553E-6</v>
      </c>
      <c r="X83">
        <f t="shared" si="25"/>
        <v>1.0086107794212452E-6</v>
      </c>
      <c r="Y83">
        <f t="shared" si="25"/>
        <v>4.6247840095613663E-7</v>
      </c>
      <c r="Z83">
        <f t="shared" si="25"/>
        <v>2.1180826367846091E-7</v>
      </c>
      <c r="AA83">
        <f t="shared" si="25"/>
        <v>9.6900236390809312E-8</v>
      </c>
      <c r="AB83">
        <f t="shared" si="25"/>
        <v>4.4287182405496261E-8</v>
      </c>
      <c r="AC83">
        <f t="shared" si="25"/>
        <v>2.0222658029386235E-8</v>
      </c>
      <c r="AD83">
        <f t="shared" si="25"/>
        <v>2.5046620860137117E-34</v>
      </c>
    </row>
    <row r="84" spans="1:30" x14ac:dyDescent="0.2">
      <c r="A84" s="8">
        <f t="shared" si="26"/>
        <v>81</v>
      </c>
      <c r="B84">
        <f t="shared" si="30"/>
        <v>3.5794161580427541</v>
      </c>
      <c r="C84" s="2">
        <f t="shared" si="31"/>
        <v>0.8100000000000005</v>
      </c>
      <c r="D84" s="2">
        <f t="shared" si="27"/>
        <v>0.1899999999999995</v>
      </c>
      <c r="E84">
        <f t="shared" si="28"/>
        <v>0.81139217930121565</v>
      </c>
      <c r="F84">
        <f t="shared" si="32"/>
        <v>0.55555555555555536</v>
      </c>
      <c r="G84">
        <f t="shared" si="32"/>
        <v>0.30832902813446111</v>
      </c>
      <c r="H84">
        <f t="shared" si="32"/>
        <v>0.15833333333333288</v>
      </c>
      <c r="I84">
        <f t="shared" si="32"/>
        <v>7.8110020460729943E-2</v>
      </c>
      <c r="J84">
        <f t="shared" si="32"/>
        <v>3.760416666666646E-2</v>
      </c>
      <c r="K84">
        <f t="shared" si="32"/>
        <v>1.7809084665046371E-2</v>
      </c>
      <c r="L84">
        <f t="shared" si="32"/>
        <v>8.3355902777777109E-3</v>
      </c>
      <c r="M84">
        <f t="shared" si="32"/>
        <v>3.8671155272672038E-3</v>
      </c>
      <c r="N84">
        <f t="shared" si="32"/>
        <v>1.7817324218749812E-3</v>
      </c>
      <c r="O84">
        <f t="shared" si="32"/>
        <v>8.1639105575640782E-4</v>
      </c>
      <c r="P84">
        <f t="shared" si="32"/>
        <v>3.7238207617187007E-4</v>
      </c>
      <c r="Q84">
        <f t="shared" si="32"/>
        <v>1.6921560064769137E-4</v>
      </c>
      <c r="R84">
        <f t="shared" si="32"/>
        <v>7.6648644012043064E-5</v>
      </c>
      <c r="S84">
        <f t="shared" si="32"/>
        <v>3.4624115209450615E-5</v>
      </c>
      <c r="T84">
        <f t="shared" si="32"/>
        <v>1.5603473959594441E-5</v>
      </c>
      <c r="U84">
        <f t="shared" si="25"/>
        <v>7.017154015781975E-6</v>
      </c>
      <c r="V84">
        <f t="shared" si="25"/>
        <v>3.1499513055931198E-6</v>
      </c>
      <c r="W84">
        <f t="shared" si="25"/>
        <v>1.4116862784690739E-6</v>
      </c>
      <c r="X84">
        <f t="shared" si="25"/>
        <v>6.3174023406617389E-7</v>
      </c>
      <c r="Y84">
        <f t="shared" si="25"/>
        <v>2.8233725569381413E-7</v>
      </c>
      <c r="Z84">
        <f t="shared" si="25"/>
        <v>1.260321766962014E-7</v>
      </c>
      <c r="AA84">
        <f t="shared" si="25"/>
        <v>5.619855851429239E-8</v>
      </c>
      <c r="AB84">
        <f t="shared" si="25"/>
        <v>2.5034573280109029E-8</v>
      </c>
      <c r="AC84">
        <f t="shared" si="25"/>
        <v>1.1141975079355354E-8</v>
      </c>
      <c r="AD84">
        <f t="shared" si="25"/>
        <v>2.0160824307447101E-35</v>
      </c>
    </row>
    <row r="85" spans="1:30" x14ac:dyDescent="0.2">
      <c r="A85" s="8">
        <f t="shared" si="26"/>
        <v>82</v>
      </c>
      <c r="B85">
        <f t="shared" si="30"/>
        <v>3.6015790903432432</v>
      </c>
      <c r="C85" s="2">
        <f t="shared" si="31"/>
        <v>0.82000000000000051</v>
      </c>
      <c r="D85" s="2">
        <f t="shared" si="27"/>
        <v>0.17999999999999949</v>
      </c>
      <c r="E85">
        <f t="shared" si="28"/>
        <v>0.82852753952761127</v>
      </c>
      <c r="F85">
        <f t="shared" si="32"/>
        <v>0.5521576303742326</v>
      </c>
      <c r="G85">
        <f t="shared" si="32"/>
        <v>0.2982699142299392</v>
      </c>
      <c r="H85">
        <f t="shared" si="32"/>
        <v>0.14908256020104238</v>
      </c>
      <c r="I85">
        <f t="shared" si="32"/>
        <v>7.1584779415185221E-2</v>
      </c>
      <c r="J85">
        <f t="shared" si="32"/>
        <v>3.354357604523444E-2</v>
      </c>
      <c r="K85">
        <f t="shared" si="32"/>
        <v>1.5462312353679957E-2</v>
      </c>
      <c r="L85">
        <f t="shared" si="32"/>
        <v>7.0441509694992126E-3</v>
      </c>
      <c r="M85">
        <f t="shared" si="32"/>
        <v>3.1808185413284415E-3</v>
      </c>
      <c r="N85">
        <f t="shared" si="32"/>
        <v>1.4264405713235865E-3</v>
      </c>
      <c r="O85">
        <f t="shared" si="32"/>
        <v>6.3616370826568625E-4</v>
      </c>
      <c r="P85">
        <f t="shared" si="32"/>
        <v>2.8243523312206933E-4</v>
      </c>
      <c r="Q85">
        <f t="shared" si="32"/>
        <v>1.2491941907762536E-4</v>
      </c>
      <c r="R85">
        <f t="shared" si="32"/>
        <v>5.5074870458803359E-5</v>
      </c>
      <c r="S85">
        <f t="shared" si="32"/>
        <v>2.4215148928893453E-5</v>
      </c>
      <c r="T85">
        <f t="shared" si="32"/>
        <v>1.0621582159912049E-5</v>
      </c>
      <c r="U85">
        <f t="shared" ref="U85:AD103" si="33">U$2*$D85^(U$1/2-1)/SQRT($C85)</f>
        <v>4.6493085943475285E-6</v>
      </c>
      <c r="V85">
        <f t="shared" si="33"/>
        <v>2.0313775880831729E-6</v>
      </c>
      <c r="W85">
        <f t="shared" si="33"/>
        <v>8.8610352033446878E-7</v>
      </c>
      <c r="X85">
        <f t="shared" si="33"/>
        <v>3.8596174173580181E-7</v>
      </c>
      <c r="Y85">
        <f t="shared" si="33"/>
        <v>1.6789329858968825E-7</v>
      </c>
      <c r="Z85">
        <f t="shared" si="33"/>
        <v>7.2946769188066322E-8</v>
      </c>
      <c r="AA85">
        <f t="shared" si="33"/>
        <v>3.1659879162626883E-8</v>
      </c>
      <c r="AB85">
        <f t="shared" si="33"/>
        <v>1.3727255656299717E-8</v>
      </c>
      <c r="AC85">
        <f t="shared" si="33"/>
        <v>5.9465512166324981E-9</v>
      </c>
      <c r="AD85">
        <f t="shared" si="33"/>
        <v>1.4166748094433458E-36</v>
      </c>
    </row>
    <row r="86" spans="1:30" x14ac:dyDescent="0.2">
      <c r="A86" s="8">
        <f t="shared" si="26"/>
        <v>83</v>
      </c>
      <c r="B86">
        <f t="shared" si="30"/>
        <v>3.6236064809815538</v>
      </c>
      <c r="C86" s="2">
        <f t="shared" si="31"/>
        <v>0.83000000000000052</v>
      </c>
      <c r="D86" s="2">
        <f t="shared" si="27"/>
        <v>0.16999999999999948</v>
      </c>
      <c r="E86">
        <f t="shared" si="28"/>
        <v>0.84739641127026311</v>
      </c>
      <c r="F86">
        <f t="shared" si="32"/>
        <v>0.54882129994845164</v>
      </c>
      <c r="G86">
        <f t="shared" si="32"/>
        <v>0.28811477983188855</v>
      </c>
      <c r="H86">
        <f t="shared" si="32"/>
        <v>0.13994943148685474</v>
      </c>
      <c r="I86">
        <f t="shared" si="32"/>
        <v>6.5306016761894556E-2</v>
      </c>
      <c r="J86">
        <f t="shared" si="32"/>
        <v>2.9739254190956542E-2</v>
      </c>
      <c r="K86">
        <f t="shared" si="32"/>
        <v>1.3322427419426448E-2</v>
      </c>
      <c r="L86">
        <f t="shared" si="32"/>
        <v>5.8982854145396965E-3</v>
      </c>
      <c r="M86">
        <f t="shared" si="32"/>
        <v>2.5883573272028454E-3</v>
      </c>
      <c r="N86">
        <f t="shared" si="32"/>
        <v>1.1280470855307134E-3</v>
      </c>
      <c r="O86">
        <f t="shared" si="32"/>
        <v>4.8891193958275824E-4</v>
      </c>
      <c r="P86">
        <f t="shared" si="32"/>
        <v>2.1094480499424275E-4</v>
      </c>
      <c r="Q86">
        <f t="shared" si="32"/>
        <v>9.0670941522620336E-5</v>
      </c>
      <c r="R86">
        <f t="shared" si="32"/>
        <v>3.8849001586439591E-5</v>
      </c>
      <c r="S86">
        <f t="shared" si="32"/>
        <v>1.6599756986448905E-5</v>
      </c>
      <c r="T86">
        <f t="shared" si="32"/>
        <v>7.0760681461014764E-6</v>
      </c>
      <c r="U86">
        <f t="shared" si="33"/>
        <v>3.0100892668760591E-6</v>
      </c>
      <c r="V86">
        <f t="shared" si="33"/>
        <v>1.2781148088895752E-6</v>
      </c>
      <c r="W86">
        <f t="shared" si="33"/>
        <v>5.4181606803768915E-7</v>
      </c>
      <c r="X86">
        <f t="shared" si="33"/>
        <v>2.2935060181740642E-7</v>
      </c>
      <c r="Y86">
        <f t="shared" si="33"/>
        <v>9.6956559543586333E-8</v>
      </c>
      <c r="Z86">
        <f t="shared" si="33"/>
        <v>4.0939082424406923E-8</v>
      </c>
      <c r="AA86">
        <f t="shared" si="33"/>
        <v>1.7267501556810028E-8</v>
      </c>
      <c r="AB86">
        <f t="shared" si="33"/>
        <v>7.2759914672468455E-9</v>
      </c>
      <c r="AC86">
        <f t="shared" si="33"/>
        <v>3.0631046239906499E-9</v>
      </c>
      <c r="AD86">
        <f t="shared" si="33"/>
        <v>8.5562299750090035E-38</v>
      </c>
    </row>
    <row r="87" spans="1:30" x14ac:dyDescent="0.2">
      <c r="A87" s="8">
        <f t="shared" si="26"/>
        <v>84</v>
      </c>
      <c r="B87">
        <f t="shared" si="30"/>
        <v>3.6455007865669415</v>
      </c>
      <c r="C87" s="2">
        <f t="shared" si="31"/>
        <v>0.84000000000000052</v>
      </c>
      <c r="D87" s="2">
        <f t="shared" si="27"/>
        <v>0.15999999999999948</v>
      </c>
      <c r="E87">
        <f t="shared" si="28"/>
        <v>0.8682613975535719</v>
      </c>
      <c r="F87">
        <f t="shared" si="32"/>
        <v>0.54554472558998079</v>
      </c>
      <c r="G87">
        <f t="shared" si="32"/>
        <v>0.27784364721714211</v>
      </c>
      <c r="H87">
        <f t="shared" si="32"/>
        <v>0.13093073414159495</v>
      </c>
      <c r="I87">
        <f t="shared" si="32"/>
        <v>5.9273311406323484E-2</v>
      </c>
      <c r="J87">
        <f t="shared" si="32"/>
        <v>2.6186146828318903E-2</v>
      </c>
      <c r="K87">
        <f t="shared" si="32"/>
        <v>1.1380475790014066E-2</v>
      </c>
      <c r="L87">
        <f t="shared" si="32"/>
        <v>4.8880807412861795E-3</v>
      </c>
      <c r="M87">
        <f t="shared" si="32"/>
        <v>2.081001287316852E-3</v>
      </c>
      <c r="N87">
        <f t="shared" si="32"/>
        <v>8.7985453343150937E-4</v>
      </c>
      <c r="O87">
        <f t="shared" si="32"/>
        <v>3.699557844118838E-4</v>
      </c>
      <c r="P87">
        <f t="shared" si="32"/>
        <v>1.5485439788394514E-4</v>
      </c>
      <c r="Q87">
        <f t="shared" si="32"/>
        <v>6.457410055189222E-5</v>
      </c>
      <c r="R87">
        <f t="shared" si="32"/>
        <v>2.6841428966550401E-5</v>
      </c>
      <c r="S87">
        <f t="shared" si="32"/>
        <v>1.1126614248941389E-5</v>
      </c>
      <c r="T87">
        <f t="shared" si="32"/>
        <v>4.601387822837197E-6</v>
      </c>
      <c r="U87">
        <f t="shared" si="33"/>
        <v>1.8989421651526568E-6</v>
      </c>
      <c r="V87">
        <f t="shared" si="33"/>
        <v>7.8223592988232087E-7</v>
      </c>
      <c r="W87">
        <f t="shared" si="33"/>
        <v>3.217031432729201E-7</v>
      </c>
      <c r="X87">
        <f t="shared" si="33"/>
        <v>1.3211095704679154E-7</v>
      </c>
      <c r="Y87">
        <f t="shared" si="33"/>
        <v>5.4181582024912557E-8</v>
      </c>
      <c r="Z87">
        <f t="shared" si="33"/>
        <v>2.2194640783860901E-8</v>
      </c>
      <c r="AA87">
        <f t="shared" si="33"/>
        <v>9.0818651775091377E-9</v>
      </c>
      <c r="AB87">
        <f t="shared" si="33"/>
        <v>3.7125580947549032E-9</v>
      </c>
      <c r="AC87">
        <f t="shared" si="33"/>
        <v>1.5162766209406531E-9</v>
      </c>
      <c r="AD87">
        <f t="shared" si="33"/>
        <v>4.3607767629108056E-39</v>
      </c>
    </row>
    <row r="88" spans="1:30" x14ac:dyDescent="0.2">
      <c r="A88" s="8">
        <f t="shared" si="26"/>
        <v>85</v>
      </c>
      <c r="B88">
        <f t="shared" si="30"/>
        <v>3.6672643903909701</v>
      </c>
      <c r="C88" s="2">
        <f t="shared" si="31"/>
        <v>0.85000000000000053</v>
      </c>
      <c r="D88" s="2">
        <f t="shared" si="27"/>
        <v>0.14999999999999947</v>
      </c>
      <c r="E88">
        <f t="shared" si="28"/>
        <v>0.89144598834477085</v>
      </c>
      <c r="F88">
        <f t="shared" si="32"/>
        <v>0.5423261445466403</v>
      </c>
      <c r="G88">
        <f t="shared" si="32"/>
        <v>0.26743379650343024</v>
      </c>
      <c r="H88">
        <f t="shared" si="32"/>
        <v>0.12202338252299363</v>
      </c>
      <c r="I88">
        <f t="shared" si="32"/>
        <v>5.3486759300685867E-2</v>
      </c>
      <c r="J88">
        <f t="shared" si="32"/>
        <v>2.2879384223061221E-2</v>
      </c>
      <c r="K88">
        <f t="shared" si="32"/>
        <v>9.6276166741234206E-3</v>
      </c>
      <c r="L88">
        <f t="shared" si="32"/>
        <v>4.0038922390357003E-3</v>
      </c>
      <c r="M88">
        <f t="shared" si="32"/>
        <v>1.6504485727068664E-3</v>
      </c>
      <c r="N88">
        <f t="shared" si="32"/>
        <v>6.7565681533727205E-4</v>
      </c>
      <c r="O88">
        <f t="shared" si="32"/>
        <v>2.7507476211781042E-4</v>
      </c>
      <c r="P88">
        <f t="shared" si="32"/>
        <v>1.1148337453064948E-4</v>
      </c>
      <c r="Q88">
        <f t="shared" si="32"/>
        <v>4.5012233801096005E-5</v>
      </c>
      <c r="R88">
        <f t="shared" si="32"/>
        <v>1.8116048361230477E-5</v>
      </c>
      <c r="S88">
        <f t="shared" si="32"/>
        <v>7.2712069986385715E-6</v>
      </c>
      <c r="T88">
        <f t="shared" si="32"/>
        <v>2.9115077723406019E-6</v>
      </c>
      <c r="U88">
        <f t="shared" si="33"/>
        <v>1.1633931197821653E-6</v>
      </c>
      <c r="V88">
        <f t="shared" si="33"/>
        <v>4.6402155121678173E-7</v>
      </c>
      <c r="W88">
        <f t="shared" si="33"/>
        <v>1.8477420137716715E-7</v>
      </c>
      <c r="X88">
        <f t="shared" si="33"/>
        <v>7.3470078942656853E-8</v>
      </c>
      <c r="Y88">
        <f t="shared" si="33"/>
        <v>2.9174873901657812E-8</v>
      </c>
      <c r="Z88">
        <f t="shared" si="33"/>
        <v>1.1571537433468412E-8</v>
      </c>
      <c r="AA88">
        <f t="shared" si="33"/>
        <v>4.5846230416890773E-9</v>
      </c>
      <c r="AB88">
        <f t="shared" si="33"/>
        <v>1.81462746115754E-9</v>
      </c>
      <c r="AC88">
        <f t="shared" si="33"/>
        <v>7.1759317174263438E-10</v>
      </c>
      <c r="AD88">
        <f t="shared" si="33"/>
        <v>1.8347909045749523E-40</v>
      </c>
    </row>
    <row r="89" spans="1:30" x14ac:dyDescent="0.2">
      <c r="A89" s="8">
        <f t="shared" si="26"/>
        <v>86</v>
      </c>
      <c r="B89">
        <f t="shared" si="30"/>
        <v>3.688899605454643</v>
      </c>
      <c r="C89" s="2">
        <f t="shared" si="31"/>
        <v>0.86000000000000054</v>
      </c>
      <c r="D89" s="2">
        <f t="shared" si="27"/>
        <v>0.13999999999999946</v>
      </c>
      <c r="E89">
        <f t="shared" si="28"/>
        <v>0.91735384128431452</v>
      </c>
      <c r="F89">
        <f t="shared" ref="F89:T102" si="34">F$2*$D89^(F$1/2-1)/SQRT($C89)</f>
        <v>0.53916386601719191</v>
      </c>
      <c r="G89">
        <f t="shared" si="34"/>
        <v>0.25685907555960702</v>
      </c>
      <c r="H89">
        <f t="shared" si="34"/>
        <v>0.11322441186360986</v>
      </c>
      <c r="I89">
        <f t="shared" si="34"/>
        <v>4.7947027437793117E-2</v>
      </c>
      <c r="J89">
        <f t="shared" si="34"/>
        <v>1.9814272076131647E-2</v>
      </c>
      <c r="K89">
        <f t="shared" si="34"/>
        <v>8.0551006095492105E-3</v>
      </c>
      <c r="L89">
        <f t="shared" si="34"/>
        <v>3.2363311057681567E-3</v>
      </c>
      <c r="M89">
        <f t="shared" si="34"/>
        <v>1.2888160975278689E-3</v>
      </c>
      <c r="N89">
        <f t="shared" si="34"/>
        <v>5.0972214915848265E-4</v>
      </c>
      <c r="O89">
        <f t="shared" si="34"/>
        <v>2.0048250405989E-4</v>
      </c>
      <c r="P89">
        <f t="shared" si="34"/>
        <v>7.8497210970406025E-5</v>
      </c>
      <c r="Q89">
        <f t="shared" si="34"/>
        <v>3.061914607460126E-5</v>
      </c>
      <c r="R89">
        <f t="shared" si="34"/>
        <v>1.1905410330511533E-5</v>
      </c>
      <c r="S89">
        <f t="shared" si="34"/>
        <v>4.6164251004783275E-6</v>
      </c>
      <c r="T89">
        <f t="shared" si="34"/>
        <v>1.7858115495767231E-6</v>
      </c>
      <c r="U89">
        <f t="shared" si="33"/>
        <v>6.8938614833809432E-7</v>
      </c>
      <c r="V89">
        <f t="shared" si="33"/>
        <v>2.6563946799953653E-7</v>
      </c>
      <c r="W89">
        <f t="shared" si="33"/>
        <v>1.0219135845952889E-7</v>
      </c>
      <c r="X89">
        <f t="shared" si="33"/>
        <v>3.9255610271042462E-8</v>
      </c>
      <c r="Y89">
        <f t="shared" si="33"/>
        <v>1.5059779141404176E-8</v>
      </c>
      <c r="Z89">
        <f t="shared" si="33"/>
        <v>5.7705747098432194E-9</v>
      </c>
      <c r="AA89">
        <f t="shared" si="33"/>
        <v>2.2087676074059412E-9</v>
      </c>
      <c r="AB89">
        <f t="shared" si="33"/>
        <v>8.4460229844068614E-10</v>
      </c>
      <c r="AC89">
        <f t="shared" si="33"/>
        <v>3.2267213742973576E-10</v>
      </c>
      <c r="AD89">
        <f t="shared" si="33"/>
        <v>6.2065301625795756E-42</v>
      </c>
    </row>
    <row r="90" spans="1:30" x14ac:dyDescent="0.2">
      <c r="A90" s="8">
        <f t="shared" si="26"/>
        <v>87</v>
      </c>
      <c r="B90">
        <f t="shared" si="30"/>
        <v>3.7104086773367464</v>
      </c>
      <c r="C90" s="2">
        <f t="shared" si="31"/>
        <v>0.87000000000000055</v>
      </c>
      <c r="D90" s="2">
        <f t="shared" si="27"/>
        <v>0.12999999999999945</v>
      </c>
      <c r="E90">
        <f t="shared" si="28"/>
        <v>0.94649609135434631</v>
      </c>
      <c r="F90">
        <f t="shared" si="34"/>
        <v>0.53605626741889723</v>
      </c>
      <c r="G90">
        <f t="shared" si="34"/>
        <v>0.24608898375212904</v>
      </c>
      <c r="H90">
        <f t="shared" si="34"/>
        <v>0.10453097214668453</v>
      </c>
      <c r="I90">
        <f t="shared" si="34"/>
        <v>4.2655423850368836E-2</v>
      </c>
      <c r="J90">
        <f t="shared" si="34"/>
        <v>1.6986282973836163E-2</v>
      </c>
      <c r="K90">
        <f t="shared" si="34"/>
        <v>6.6542461206575091E-3</v>
      </c>
      <c r="L90">
        <f t="shared" si="34"/>
        <v>2.5762529176984739E-3</v>
      </c>
      <c r="M90">
        <f t="shared" si="34"/>
        <v>9.8863085221196842E-4</v>
      </c>
      <c r="N90">
        <f t="shared" si="34"/>
        <v>3.7677698921340016E-4</v>
      </c>
      <c r="O90">
        <f t="shared" si="34"/>
        <v>1.4280223420839498E-4</v>
      </c>
      <c r="P90">
        <f t="shared" si="34"/>
        <v>5.3879109457515999E-5</v>
      </c>
      <c r="Q90">
        <f t="shared" si="34"/>
        <v>2.0251953215008614E-5</v>
      </c>
      <c r="R90">
        <f t="shared" si="34"/>
        <v>7.5879745819334693E-6</v>
      </c>
      <c r="S90">
        <f t="shared" si="34"/>
        <v>2.8352734501011987E-6</v>
      </c>
      <c r="T90">
        <f t="shared" si="34"/>
        <v>1.0568964596264431E-6</v>
      </c>
      <c r="U90">
        <f t="shared" si="33"/>
        <v>3.9315791841403042E-7</v>
      </c>
      <c r="V90">
        <f t="shared" si="33"/>
        <v>1.4598382348590181E-7</v>
      </c>
      <c r="W90">
        <f t="shared" si="33"/>
        <v>5.4117031122872281E-8</v>
      </c>
      <c r="X90">
        <f t="shared" si="33"/>
        <v>2.0032224667231999E-8</v>
      </c>
      <c r="Y90">
        <f t="shared" si="33"/>
        <v>7.4054884694456341E-9</v>
      </c>
      <c r="Z90">
        <f t="shared" si="33"/>
        <v>2.7343986670771557E-9</v>
      </c>
      <c r="AA90">
        <f t="shared" si="33"/>
        <v>1.0085570010768793E-9</v>
      </c>
      <c r="AB90">
        <f t="shared" si="33"/>
        <v>3.7162963702548461E-10</v>
      </c>
      <c r="AC90">
        <f t="shared" si="33"/>
        <v>1.3681294971129755E-10</v>
      </c>
      <c r="AD90">
        <f t="shared" si="33"/>
        <v>1.6341389606517629E-43</v>
      </c>
    </row>
    <row r="91" spans="1:30" x14ac:dyDescent="0.2">
      <c r="A91" s="8">
        <f t="shared" si="26"/>
        <v>88</v>
      </c>
      <c r="B91">
        <f t="shared" si="30"/>
        <v>3.7317937869134181</v>
      </c>
      <c r="C91" s="2">
        <f t="shared" si="31"/>
        <v>0.88000000000000056</v>
      </c>
      <c r="D91" s="2">
        <f t="shared" si="27"/>
        <v>0.11999999999999944</v>
      </c>
      <c r="E91">
        <f t="shared" si="28"/>
        <v>0.97953096209561463</v>
      </c>
      <c r="F91">
        <f t="shared" si="34"/>
        <v>0.53300179088902599</v>
      </c>
      <c r="G91">
        <f t="shared" si="34"/>
        <v>0.23508743090294637</v>
      </c>
      <c r="H91">
        <f t="shared" si="34"/>
        <v>9.5940322360024227E-2</v>
      </c>
      <c r="I91">
        <f t="shared" si="34"/>
        <v>3.7613988944471231E-2</v>
      </c>
      <c r="J91">
        <f t="shared" si="34"/>
        <v>1.4391048354003568E-2</v>
      </c>
      <c r="K91">
        <f t="shared" si="34"/>
        <v>5.4164144080038326E-3</v>
      </c>
      <c r="L91">
        <f t="shared" si="34"/>
        <v>2.01474676956049E-3</v>
      </c>
      <c r="M91">
        <f t="shared" si="34"/>
        <v>7.4282254738337905E-4</v>
      </c>
      <c r="N91">
        <f t="shared" si="34"/>
        <v>2.7199081389066488E-4</v>
      </c>
      <c r="O91">
        <f t="shared" si="34"/>
        <v>9.9043006317783448E-5</v>
      </c>
      <c r="P91">
        <f t="shared" si="34"/>
        <v>3.5902787433567599E-5</v>
      </c>
      <c r="Q91">
        <f t="shared" si="34"/>
        <v>1.2965629917964321E-5</v>
      </c>
      <c r="R91">
        <f t="shared" si="34"/>
        <v>4.6673623663637664E-6</v>
      </c>
      <c r="S91">
        <f t="shared" si="34"/>
        <v>1.6755583278599941E-6</v>
      </c>
      <c r="T91">
        <f t="shared" si="34"/>
        <v>6.000894471039099E-7</v>
      </c>
      <c r="U91">
        <f t="shared" si="33"/>
        <v>2.1447146596607833E-7</v>
      </c>
      <c r="V91">
        <f t="shared" si="33"/>
        <v>7.6511404505748152E-8</v>
      </c>
      <c r="W91">
        <f t="shared" si="33"/>
        <v>2.7250492146278021E-8</v>
      </c>
      <c r="X91">
        <f t="shared" si="33"/>
        <v>9.6914445707280551E-9</v>
      </c>
      <c r="Y91">
        <f t="shared" si="33"/>
        <v>3.4421674290035243E-9</v>
      </c>
      <c r="Z91">
        <f t="shared" si="33"/>
        <v>1.2211220159117294E-9</v>
      </c>
      <c r="AA91">
        <f t="shared" si="33"/>
        <v>4.3272961964615548E-10</v>
      </c>
      <c r="AB91">
        <f t="shared" si="33"/>
        <v>1.531953074507435E-10</v>
      </c>
      <c r="AC91">
        <f t="shared" si="33"/>
        <v>5.4185274112214011E-11</v>
      </c>
      <c r="AD91">
        <f t="shared" si="33"/>
        <v>3.217096350195402E-45</v>
      </c>
    </row>
    <row r="92" spans="1:30" x14ac:dyDescent="0.2">
      <c r="A92" s="8">
        <f t="shared" si="26"/>
        <v>89</v>
      </c>
      <c r="B92">
        <f t="shared" si="30"/>
        <v>3.7530570529383178</v>
      </c>
      <c r="C92" s="2">
        <f t="shared" si="31"/>
        <v>0.89000000000000057</v>
      </c>
      <c r="D92" s="2">
        <f t="shared" si="27"/>
        <v>0.10999999999999943</v>
      </c>
      <c r="E92">
        <f t="shared" si="28"/>
        <v>1.0173228081785186</v>
      </c>
      <c r="F92">
        <f t="shared" si="34"/>
        <v>0.52999894000317982</v>
      </c>
      <c r="G92">
        <f t="shared" si="34"/>
        <v>0.22381101779927295</v>
      </c>
      <c r="H92">
        <f t="shared" si="34"/>
        <v>8.7449825100524223E-2</v>
      </c>
      <c r="I92">
        <f t="shared" si="34"/>
        <v>3.2825615943893202E-2</v>
      </c>
      <c r="J92">
        <f t="shared" si="34"/>
        <v>1.2024350951322017E-2</v>
      </c>
      <c r="K92">
        <f t="shared" si="34"/>
        <v>4.3329813045938784E-3</v>
      </c>
      <c r="L92">
        <f t="shared" si="34"/>
        <v>1.5431250387529843E-3</v>
      </c>
      <c r="M92">
        <f t="shared" si="34"/>
        <v>5.4471764972037072E-4</v>
      </c>
      <c r="N92">
        <f t="shared" si="34"/>
        <v>1.9096172354568082E-4</v>
      </c>
      <c r="O92">
        <f t="shared" si="34"/>
        <v>6.6576601632489454E-5</v>
      </c>
      <c r="P92">
        <f t="shared" si="34"/>
        <v>2.3106368549027256E-5</v>
      </c>
      <c r="Q92">
        <f t="shared" si="34"/>
        <v>7.9891921958986878E-6</v>
      </c>
      <c r="R92">
        <f t="shared" si="34"/>
        <v>2.7535089187590672E-6</v>
      </c>
      <c r="S92">
        <f t="shared" si="34"/>
        <v>9.4641199859107014E-7</v>
      </c>
      <c r="T92">
        <f t="shared" si="34"/>
        <v>3.2452069399660268E-7</v>
      </c>
      <c r="U92">
        <f t="shared" si="33"/>
        <v>1.110456745013518E-7</v>
      </c>
      <c r="V92">
        <f t="shared" si="33"/>
        <v>3.7928356110852745E-8</v>
      </c>
      <c r="W92">
        <f t="shared" si="33"/>
        <v>1.293355503015735E-8</v>
      </c>
      <c r="X92">
        <f t="shared" si="33"/>
        <v>4.4039035706489906E-9</v>
      </c>
      <c r="Y92">
        <f t="shared" si="33"/>
        <v>1.4975695298076873E-9</v>
      </c>
      <c r="Z92">
        <f t="shared" si="33"/>
        <v>5.0865086240995577E-10</v>
      </c>
      <c r="AA92">
        <f t="shared" si="33"/>
        <v>1.7257706010164713E-10</v>
      </c>
      <c r="AB92">
        <f t="shared" si="33"/>
        <v>5.8494849177144616E-11</v>
      </c>
      <c r="AC92">
        <f t="shared" si="33"/>
        <v>1.9808845159493262E-11</v>
      </c>
      <c r="AD92">
        <f t="shared" si="33"/>
        <v>4.5016416168796163E-47</v>
      </c>
    </row>
    <row r="93" spans="1:30" x14ac:dyDescent="0.2">
      <c r="A93" s="8">
        <f t="shared" si="26"/>
        <v>90</v>
      </c>
      <c r="B93">
        <f t="shared" si="30"/>
        <v>3.77420053449198</v>
      </c>
      <c r="C93" s="2">
        <f t="shared" si="31"/>
        <v>0.90000000000000058</v>
      </c>
      <c r="D93" s="2">
        <f t="shared" si="27"/>
        <v>9.9999999999999423E-2</v>
      </c>
      <c r="E93">
        <f t="shared" si="28"/>
        <v>1.0610329539459717</v>
      </c>
      <c r="F93">
        <f t="shared" si="34"/>
        <v>0.5270462766947297</v>
      </c>
      <c r="G93">
        <f t="shared" si="34"/>
        <v>0.2122065907891931</v>
      </c>
      <c r="H93">
        <f t="shared" si="34"/>
        <v>7.9056941504209E-2</v>
      </c>
      <c r="I93">
        <f t="shared" si="34"/>
        <v>2.8294212105225581E-2</v>
      </c>
      <c r="J93">
        <f t="shared" si="34"/>
        <v>9.882117688026066E-3</v>
      </c>
      <c r="K93">
        <f t="shared" si="34"/>
        <v>3.3953054526270478E-3</v>
      </c>
      <c r="L93">
        <f t="shared" si="34"/>
        <v>1.1529137302697012E-3</v>
      </c>
      <c r="M93">
        <f t="shared" si="34"/>
        <v>3.8803490887166016E-4</v>
      </c>
      <c r="N93">
        <f t="shared" si="34"/>
        <v>1.2970279465534062E-4</v>
      </c>
      <c r="O93">
        <f t="shared" si="34"/>
        <v>4.3114989874628711E-5</v>
      </c>
      <c r="P93">
        <f t="shared" si="34"/>
        <v>1.4267307412087386E-5</v>
      </c>
      <c r="Q93">
        <f t="shared" si="34"/>
        <v>4.7034534408685565E-6</v>
      </c>
      <c r="R93">
        <f t="shared" si="34"/>
        <v>1.5456249696427912E-6</v>
      </c>
      <c r="S93">
        <f t="shared" si="34"/>
        <v>5.0652575517045657E-7</v>
      </c>
      <c r="T93">
        <f t="shared" si="34"/>
        <v>1.6560267531886957E-7</v>
      </c>
      <c r="U93">
        <f t="shared" si="33"/>
        <v>5.4029413884848359E-8</v>
      </c>
      <c r="V93">
        <f t="shared" si="33"/>
        <v>1.7595284252629788E-8</v>
      </c>
      <c r="W93">
        <f t="shared" si="33"/>
        <v>5.720761470160388E-9</v>
      </c>
      <c r="X93">
        <f t="shared" si="33"/>
        <v>1.8572800044442444E-9</v>
      </c>
      <c r="Y93">
        <f t="shared" si="33"/>
        <v>6.0218541791161487E-10</v>
      </c>
      <c r="Z93">
        <f t="shared" si="33"/>
        <v>1.950144004666445E-10</v>
      </c>
      <c r="AA93">
        <f t="shared" si="33"/>
        <v>6.3086091400264127E-11</v>
      </c>
      <c r="AB93">
        <f t="shared" si="33"/>
        <v>2.0387869139694541E-11</v>
      </c>
      <c r="AC93">
        <f t="shared" si="33"/>
        <v>6.5828964939405738E-12</v>
      </c>
      <c r="AD93">
        <f t="shared" si="33"/>
        <v>4.1947211229873627E-49</v>
      </c>
    </row>
    <row r="94" spans="1:30" x14ac:dyDescent="0.2">
      <c r="A94" s="8">
        <f t="shared" si="26"/>
        <v>91</v>
      </c>
      <c r="B94">
        <f t="shared" si="30"/>
        <v>3.7952262333084108</v>
      </c>
      <c r="C94" s="2">
        <f t="shared" si="31"/>
        <v>0.91000000000000059</v>
      </c>
      <c r="D94" s="2">
        <f t="shared" si="27"/>
        <v>8.9999999999999414E-2</v>
      </c>
      <c r="E94">
        <f t="shared" si="28"/>
        <v>1.112264756883828</v>
      </c>
      <c r="F94">
        <f t="shared" si="34"/>
        <v>0.52414241836095898</v>
      </c>
      <c r="G94">
        <f t="shared" si="34"/>
        <v>0.20020765623908773</v>
      </c>
      <c r="H94">
        <f t="shared" si="34"/>
        <v>7.0759226478728995E-2</v>
      </c>
      <c r="I94">
        <f t="shared" si="34"/>
        <v>2.4024918748690376E-2</v>
      </c>
      <c r="J94">
        <f t="shared" si="34"/>
        <v>7.9604129788569591E-3</v>
      </c>
      <c r="K94">
        <f t="shared" si="34"/>
        <v>2.5946912248585425E-3</v>
      </c>
      <c r="L94">
        <f t="shared" si="34"/>
        <v>8.358433627799754E-4</v>
      </c>
      <c r="M94">
        <f t="shared" si="34"/>
        <v>2.6688252598544853E-4</v>
      </c>
      <c r="N94">
        <f t="shared" si="34"/>
        <v>8.4629140481471947E-5</v>
      </c>
      <c r="O94">
        <f t="shared" si="34"/>
        <v>2.668825259854467E-5</v>
      </c>
      <c r="P94">
        <f t="shared" si="34"/>
        <v>8.3782849076656683E-6</v>
      </c>
      <c r="Q94">
        <f t="shared" si="34"/>
        <v>2.620301164220731E-6</v>
      </c>
      <c r="R94">
        <f t="shared" si="34"/>
        <v>8.1688277849739719E-7</v>
      </c>
      <c r="S94">
        <f t="shared" si="34"/>
        <v>2.5396765130139263E-7</v>
      </c>
      <c r="T94">
        <f t="shared" si="34"/>
        <v>7.8770839355105655E-8</v>
      </c>
      <c r="U94">
        <f t="shared" si="33"/>
        <v>2.4380894524933526E-8</v>
      </c>
      <c r="V94">
        <f t="shared" si="33"/>
        <v>7.5324615133319288E-9</v>
      </c>
      <c r="W94">
        <f t="shared" si="33"/>
        <v>2.3233558311995322E-9</v>
      </c>
      <c r="X94">
        <f t="shared" si="33"/>
        <v>7.1558384376652863E-10</v>
      </c>
      <c r="Y94">
        <f t="shared" si="33"/>
        <v>2.2010739453469098E-10</v>
      </c>
      <c r="Z94">
        <f t="shared" si="33"/>
        <v>6.76226732359365E-11</v>
      </c>
      <c r="AA94">
        <f t="shared" si="33"/>
        <v>2.0752982913270723E-11</v>
      </c>
      <c r="AB94">
        <f t="shared" si="33"/>
        <v>6.3626787999267127E-12</v>
      </c>
      <c r="AC94">
        <f t="shared" si="33"/>
        <v>1.9489757866375847E-12</v>
      </c>
      <c r="AD94">
        <f t="shared" si="33"/>
        <v>2.3888375334504895E-51</v>
      </c>
    </row>
    <row r="95" spans="1:30" x14ac:dyDescent="0.2">
      <c r="A95" s="8">
        <f t="shared" si="26"/>
        <v>92</v>
      </c>
      <c r="B95">
        <f t="shared" si="30"/>
        <v>3.8161360959863355</v>
      </c>
      <c r="C95" s="2">
        <f t="shared" si="31"/>
        <v>0.9200000000000006</v>
      </c>
      <c r="D95" s="2">
        <f t="shared" si="27"/>
        <v>7.9999999999999405E-2</v>
      </c>
      <c r="E95">
        <f t="shared" si="28"/>
        <v>1.173305807059523</v>
      </c>
      <c r="F95">
        <f t="shared" si="34"/>
        <v>0.52128603514268668</v>
      </c>
      <c r="G95">
        <f t="shared" si="34"/>
        <v>0.18772892912952227</v>
      </c>
      <c r="H95">
        <f t="shared" si="34"/>
        <v>6.255432421712194E-2</v>
      </c>
      <c r="I95">
        <f t="shared" si="34"/>
        <v>2.0024419107148899E-2</v>
      </c>
      <c r="J95">
        <f t="shared" si="34"/>
        <v>6.2554324217121478E-3</v>
      </c>
      <c r="K95">
        <f t="shared" si="34"/>
        <v>1.9223442342862804E-3</v>
      </c>
      <c r="L95">
        <f t="shared" si="34"/>
        <v>5.8384035935979612E-4</v>
      </c>
      <c r="M95">
        <f t="shared" si="34"/>
        <v>1.7575718713474438E-4</v>
      </c>
      <c r="N95">
        <f t="shared" si="34"/>
        <v>5.2545632342381256E-5</v>
      </c>
      <c r="O95">
        <f t="shared" si="34"/>
        <v>1.5622861078643834E-5</v>
      </c>
      <c r="P95">
        <f t="shared" si="34"/>
        <v>4.6240156461295167E-6</v>
      </c>
      <c r="Q95">
        <f t="shared" si="34"/>
        <v>1.363449694136179E-6</v>
      </c>
      <c r="R95">
        <f t="shared" si="34"/>
        <v>4.0074802266455511E-7</v>
      </c>
      <c r="S95">
        <f t="shared" si="34"/>
        <v>1.1746643518711632E-7</v>
      </c>
      <c r="T95">
        <f t="shared" si="34"/>
        <v>3.4349830514104469E-8</v>
      </c>
      <c r="U95">
        <f t="shared" si="33"/>
        <v>1.0023802469300484E-8</v>
      </c>
      <c r="V95">
        <f t="shared" si="33"/>
        <v>2.9197355936988577E-9</v>
      </c>
      <c r="W95">
        <f t="shared" si="33"/>
        <v>8.4907503269368494E-10</v>
      </c>
      <c r="X95">
        <f t="shared" si="33"/>
        <v>2.465554501345684E-10</v>
      </c>
      <c r="Y95">
        <f t="shared" si="33"/>
        <v>7.1501055384730589E-11</v>
      </c>
      <c r="Z95">
        <f t="shared" si="33"/>
        <v>2.0710657811303592E-11</v>
      </c>
      <c r="AA95">
        <f t="shared" si="33"/>
        <v>5.9924694036726374E-12</v>
      </c>
      <c r="AB95">
        <f t="shared" si="33"/>
        <v>1.7321641078544692E-12</v>
      </c>
      <c r="AC95">
        <f t="shared" si="33"/>
        <v>5.0024092413266692E-13</v>
      </c>
      <c r="AD95">
        <f t="shared" si="33"/>
        <v>7.4018417656597819E-54</v>
      </c>
    </row>
    <row r="96" spans="1:30" x14ac:dyDescent="0.2">
      <c r="A96" s="8">
        <f t="shared" si="26"/>
        <v>93</v>
      </c>
      <c r="B96">
        <f t="shared" si="30"/>
        <v>3.8369320160920197</v>
      </c>
      <c r="C96" s="2">
        <f t="shared" si="31"/>
        <v>0.9300000000000006</v>
      </c>
      <c r="D96" s="2">
        <f t="shared" si="27"/>
        <v>6.9999999999999396E-2</v>
      </c>
      <c r="E96">
        <f t="shared" si="28"/>
        <v>1.2475548043663951</v>
      </c>
      <c r="F96">
        <f t="shared" si="34"/>
        <v>0.51847584736521246</v>
      </c>
      <c r="G96">
        <f t="shared" si="34"/>
        <v>0.17465767261129381</v>
      </c>
      <c r="H96">
        <f t="shared" si="34"/>
        <v>5.4439963973346842E-2</v>
      </c>
      <c r="I96">
        <f t="shared" si="34"/>
        <v>1.6301382777053949E-2</v>
      </c>
      <c r="J96">
        <f t="shared" si="34"/>
        <v>4.7634968476678074E-3</v>
      </c>
      <c r="K96">
        <f t="shared" si="34"/>
        <v>1.369316153272519E-3</v>
      </c>
      <c r="L96">
        <f t="shared" si="34"/>
        <v>3.8901890922620093E-4</v>
      </c>
      <c r="M96">
        <f t="shared" si="34"/>
        <v>1.0954529226180054E-4</v>
      </c>
      <c r="N96">
        <f t="shared" si="34"/>
        <v>3.063523910156306E-5</v>
      </c>
      <c r="O96">
        <f t="shared" si="34"/>
        <v>8.5201893981399799E-6</v>
      </c>
      <c r="P96">
        <f t="shared" si="34"/>
        <v>2.3589134108203359E-6</v>
      </c>
      <c r="Q96">
        <f t="shared" si="34"/>
        <v>6.5063264494886516E-7</v>
      </c>
      <c r="R96">
        <f t="shared" si="34"/>
        <v>1.7888426698720725E-7</v>
      </c>
      <c r="S96">
        <f t="shared" si="34"/>
        <v>4.9047691696144855E-8</v>
      </c>
      <c r="T96">
        <f t="shared" si="34"/>
        <v>1.3416320024040427E-8</v>
      </c>
      <c r="U96">
        <f t="shared" si="33"/>
        <v>3.6622276466454428E-9</v>
      </c>
      <c r="V96">
        <f t="shared" si="33"/>
        <v>9.9783880178799822E-10</v>
      </c>
      <c r="W96">
        <f t="shared" si="33"/>
        <v>2.7143569616313087E-10</v>
      </c>
      <c r="X96">
        <f t="shared" si="33"/>
        <v>7.37292003543348E-11</v>
      </c>
      <c r="Y96">
        <f t="shared" si="33"/>
        <v>2.0000524980441002E-11</v>
      </c>
      <c r="Z96">
        <f t="shared" si="33"/>
        <v>5.4190962260435611E-12</v>
      </c>
      <c r="AA96">
        <f t="shared" si="33"/>
        <v>1.4667051652323294E-12</v>
      </c>
      <c r="AB96">
        <f t="shared" si="33"/>
        <v>3.965793147240935E-13</v>
      </c>
      <c r="AC96">
        <f t="shared" si="33"/>
        <v>1.0713324685175195E-13</v>
      </c>
      <c r="AD96">
        <f t="shared" si="33"/>
        <v>1.0601976423901893E-56</v>
      </c>
    </row>
    <row r="97" spans="1:30" x14ac:dyDescent="0.2">
      <c r="A97" s="8">
        <f t="shared" si="26"/>
        <v>94</v>
      </c>
      <c r="B97">
        <f t="shared" si="30"/>
        <v>3.8576158361600998</v>
      </c>
      <c r="C97" s="2">
        <f t="shared" si="31"/>
        <v>0.94000000000000061</v>
      </c>
      <c r="D97" s="2">
        <f t="shared" si="27"/>
        <v>5.9999999999999387E-2</v>
      </c>
      <c r="E97">
        <f t="shared" si="28"/>
        <v>1.340326410720728</v>
      </c>
      <c r="F97">
        <f t="shared" si="34"/>
        <v>0.51571062312939653</v>
      </c>
      <c r="G97">
        <f t="shared" si="34"/>
        <v>0.16083916928648573</v>
      </c>
      <c r="H97">
        <f t="shared" si="34"/>
        <v>4.6413956081645218E-2</v>
      </c>
      <c r="I97">
        <f t="shared" si="34"/>
        <v>1.2867133542918723E-2</v>
      </c>
      <c r="J97">
        <f t="shared" si="34"/>
        <v>3.4810467061233558E-3</v>
      </c>
      <c r="K97">
        <f t="shared" si="34"/>
        <v>9.2643361509013903E-4</v>
      </c>
      <c r="L97">
        <f t="shared" si="34"/>
        <v>2.436732694286324E-4</v>
      </c>
      <c r="M97">
        <f t="shared" si="34"/>
        <v>6.3526876463323144E-5</v>
      </c>
      <c r="N97">
        <f t="shared" si="34"/>
        <v>1.6447945686432521E-5</v>
      </c>
      <c r="O97">
        <f t="shared" si="34"/>
        <v>4.2351250975548347E-6</v>
      </c>
      <c r="P97">
        <f t="shared" si="34"/>
        <v>1.0855644153045353E-6</v>
      </c>
      <c r="Q97">
        <f t="shared" si="34"/>
        <v>2.7720818820358651E-7</v>
      </c>
      <c r="R97">
        <f t="shared" si="34"/>
        <v>7.0561686994794079E-8</v>
      </c>
      <c r="S97">
        <f t="shared" si="34"/>
        <v>1.7911913699308456E-8</v>
      </c>
      <c r="T97">
        <f t="shared" si="34"/>
        <v>4.536108449665287E-9</v>
      </c>
      <c r="U97">
        <f t="shared" si="33"/>
        <v>1.1463624767557301E-9</v>
      </c>
      <c r="V97">
        <f t="shared" si="33"/>
        <v>2.891769136661591E-10</v>
      </c>
      <c r="W97">
        <f t="shared" si="33"/>
        <v>7.2827733817422142E-11</v>
      </c>
      <c r="X97">
        <f t="shared" si="33"/>
        <v>1.8314537865523224E-11</v>
      </c>
      <c r="Y97">
        <f t="shared" si="33"/>
        <v>4.599646346363458E-12</v>
      </c>
      <c r="Z97">
        <f t="shared" si="33"/>
        <v>1.1538158855279514E-12</v>
      </c>
      <c r="AA97">
        <f t="shared" si="33"/>
        <v>2.891206274857003E-13</v>
      </c>
      <c r="AB97">
        <f t="shared" si="33"/>
        <v>7.237572372857075E-14</v>
      </c>
      <c r="AC97">
        <f t="shared" si="33"/>
        <v>1.8101465373017516E-14</v>
      </c>
      <c r="AD97">
        <f t="shared" si="33"/>
        <v>5.5293195542215302E-60</v>
      </c>
    </row>
    <row r="98" spans="1:30" x14ac:dyDescent="0.2">
      <c r="A98" s="8">
        <f t="shared" si="26"/>
        <v>95</v>
      </c>
      <c r="B98">
        <f t="shared" si="30"/>
        <v>3.8781893495983857</v>
      </c>
      <c r="C98" s="2">
        <f t="shared" si="31"/>
        <v>0.95000000000000062</v>
      </c>
      <c r="D98" s="2">
        <f t="shared" si="27"/>
        <v>4.9999999999999378E-2</v>
      </c>
      <c r="E98">
        <f t="shared" si="28"/>
        <v>1.4605059227421953</v>
      </c>
      <c r="F98">
        <f t="shared" si="34"/>
        <v>0.51298917604257688</v>
      </c>
      <c r="G98">
        <f t="shared" si="34"/>
        <v>0.14605059227421768</v>
      </c>
      <c r="H98">
        <f t="shared" si="34"/>
        <v>3.8474188203192788E-2</v>
      </c>
      <c r="I98">
        <f t="shared" si="34"/>
        <v>9.7367061516143924E-3</v>
      </c>
      <c r="J98">
        <f t="shared" si="34"/>
        <v>2.4046367626995194E-3</v>
      </c>
      <c r="K98">
        <f t="shared" si="34"/>
        <v>5.8420236909685662E-4</v>
      </c>
      <c r="L98">
        <f t="shared" si="34"/>
        <v>1.402704778241369E-4</v>
      </c>
      <c r="M98">
        <f t="shared" si="34"/>
        <v>3.338299251981998E-5</v>
      </c>
      <c r="N98">
        <f t="shared" si="34"/>
        <v>7.8902143776076041E-6</v>
      </c>
      <c r="O98">
        <f t="shared" si="34"/>
        <v>1.8546106955455298E-6</v>
      </c>
      <c r="P98">
        <f t="shared" si="34"/>
        <v>4.3396179076841282E-7</v>
      </c>
      <c r="Q98">
        <f t="shared" si="34"/>
        <v>1.0116058339339133E-7</v>
      </c>
      <c r="R98">
        <f t="shared" si="34"/>
        <v>2.350626366662207E-8</v>
      </c>
      <c r="S98">
        <f t="shared" si="34"/>
        <v>5.4471083365671507E-9</v>
      </c>
      <c r="T98">
        <f t="shared" si="34"/>
        <v>1.2592641249975951E-9</v>
      </c>
      <c r="U98">
        <f t="shared" si="33"/>
        <v>2.9051244461691182E-10</v>
      </c>
      <c r="V98">
        <f t="shared" si="33"/>
        <v>6.6898406640496424E-11</v>
      </c>
      <c r="W98">
        <f t="shared" si="33"/>
        <v>1.5380070597365709E-11</v>
      </c>
      <c r="X98">
        <f t="shared" si="33"/>
        <v>3.5307492393594891E-12</v>
      </c>
      <c r="Y98">
        <f t="shared" si="33"/>
        <v>8.0947739986134497E-13</v>
      </c>
      <c r="Z98">
        <f t="shared" si="33"/>
        <v>1.8536433506637088E-13</v>
      </c>
      <c r="AA98">
        <f t="shared" si="33"/>
        <v>4.2401197135593691E-14</v>
      </c>
      <c r="AB98">
        <f t="shared" si="33"/>
        <v>9.6894993330147214E-15</v>
      </c>
      <c r="AC98">
        <f t="shared" si="33"/>
        <v>2.2122363722918225E-15</v>
      </c>
      <c r="AD98">
        <f t="shared" si="33"/>
        <v>7.2525838328873823E-64</v>
      </c>
    </row>
    <row r="99" spans="1:30" x14ac:dyDescent="0.2">
      <c r="A99" s="8">
        <f t="shared" si="26"/>
        <v>96</v>
      </c>
      <c r="B99">
        <f t="shared" si="30"/>
        <v>3.8986543025022282</v>
      </c>
      <c r="C99" s="2">
        <f t="shared" si="31"/>
        <v>0.96000000000000063</v>
      </c>
      <c r="D99" s="2">
        <f t="shared" si="27"/>
        <v>3.9999999999999369E-2</v>
      </c>
      <c r="E99">
        <f t="shared" si="28"/>
        <v>1.6243683359035042</v>
      </c>
      <c r="F99">
        <f t="shared" si="34"/>
        <v>0.51031036307982858</v>
      </c>
      <c r="G99">
        <f t="shared" si="34"/>
        <v>0.12994946687227829</v>
      </c>
      <c r="H99">
        <f t="shared" si="34"/>
        <v>3.0618621784789236E-2</v>
      </c>
      <c r="I99">
        <f t="shared" si="34"/>
        <v>6.9306382331880681E-3</v>
      </c>
      <c r="J99">
        <f t="shared" si="34"/>
        <v>1.5309310892394376E-3</v>
      </c>
      <c r="K99">
        <f t="shared" si="34"/>
        <v>3.3267063519302212E-4</v>
      </c>
      <c r="L99">
        <f t="shared" si="34"/>
        <v>7.1443450831172619E-5</v>
      </c>
      <c r="M99">
        <f t="shared" si="34"/>
        <v>1.5207800465966479E-5</v>
      </c>
      <c r="N99">
        <f t="shared" si="34"/>
        <v>3.2149552874027178E-6</v>
      </c>
      <c r="O99">
        <f t="shared" si="34"/>
        <v>6.7590224293183274E-7</v>
      </c>
      <c r="P99">
        <f t="shared" si="34"/>
        <v>1.4145803264571734E-7</v>
      </c>
      <c r="Q99">
        <f t="shared" si="34"/>
        <v>2.9493916055206761E-8</v>
      </c>
      <c r="R99">
        <f t="shared" si="34"/>
        <v>6.1298480813143213E-9</v>
      </c>
      <c r="S99">
        <f t="shared" si="34"/>
        <v>1.2705071531473477E-9</v>
      </c>
      <c r="T99">
        <f t="shared" si="34"/>
        <v>2.6270777491346681E-10</v>
      </c>
      <c r="U99">
        <f t="shared" si="33"/>
        <v>5.4208305200952625E-11</v>
      </c>
      <c r="V99">
        <f t="shared" si="33"/>
        <v>1.1165080433822164E-11</v>
      </c>
      <c r="W99">
        <f t="shared" si="33"/>
        <v>2.2958811614520821E-12</v>
      </c>
      <c r="X99">
        <f t="shared" si="33"/>
        <v>4.7141450720581728E-13</v>
      </c>
      <c r="Y99">
        <f t="shared" si="33"/>
        <v>9.6668680482191346E-14</v>
      </c>
      <c r="Z99">
        <f t="shared" si="33"/>
        <v>1.979940930264401E-14</v>
      </c>
      <c r="AA99">
        <f t="shared" si="33"/>
        <v>4.0508780392536678E-15</v>
      </c>
      <c r="AB99">
        <f t="shared" si="33"/>
        <v>8.2797529811055483E-16</v>
      </c>
      <c r="AC99">
        <f t="shared" si="33"/>
        <v>1.6908012685580192E-16</v>
      </c>
      <c r="AD99">
        <f t="shared" si="33"/>
        <v>1.2871474666654808E-68</v>
      </c>
    </row>
    <row r="100" spans="1:30" x14ac:dyDescent="0.2">
      <c r="A100" s="8">
        <f t="shared" si="26"/>
        <v>97</v>
      </c>
      <c r="B100">
        <f t="shared" si="30"/>
        <v>3.9190123953836316</v>
      </c>
      <c r="C100" s="2">
        <f t="shared" si="31"/>
        <v>0.97000000000000064</v>
      </c>
      <c r="D100" s="2">
        <f t="shared" si="27"/>
        <v>2.9999999999999361E-2</v>
      </c>
      <c r="E100">
        <f t="shared" si="28"/>
        <v>1.8659655989795882</v>
      </c>
      <c r="F100">
        <f t="shared" si="34"/>
        <v>0.50767308256680932</v>
      </c>
      <c r="G100">
        <f t="shared" si="34"/>
        <v>0.1119579359387729</v>
      </c>
      <c r="H100">
        <f t="shared" si="34"/>
        <v>2.2845288715505934E-2</v>
      </c>
      <c r="I100">
        <f t="shared" si="34"/>
        <v>4.4783174375508219E-3</v>
      </c>
      <c r="J100">
        <f t="shared" si="34"/>
        <v>8.5669832683145418E-4</v>
      </c>
      <c r="K100">
        <f t="shared" si="34"/>
        <v>1.61219427751826E-4</v>
      </c>
      <c r="L100">
        <f t="shared" si="34"/>
        <v>2.9984441439100256E-5</v>
      </c>
      <c r="M100">
        <f t="shared" si="34"/>
        <v>5.5275232372053482E-6</v>
      </c>
      <c r="N100">
        <f t="shared" si="34"/>
        <v>1.0119748985696121E-6</v>
      </c>
      <c r="O100">
        <f t="shared" si="34"/>
        <v>1.8425077457350753E-7</v>
      </c>
      <c r="P100">
        <f t="shared" si="34"/>
        <v>3.3395171652796494E-8</v>
      </c>
      <c r="Q100">
        <f t="shared" si="34"/>
        <v>6.0300253496783052E-9</v>
      </c>
      <c r="R100">
        <f t="shared" si="34"/>
        <v>1.0853430787158627E-9</v>
      </c>
      <c r="S100">
        <f t="shared" si="34"/>
        <v>1.9481620360498702E-10</v>
      </c>
      <c r="T100">
        <f t="shared" si="34"/>
        <v>3.488602753015198E-11</v>
      </c>
      <c r="U100">
        <f t="shared" si="33"/>
        <v>6.2341185153594467E-12</v>
      </c>
      <c r="V100">
        <f t="shared" si="33"/>
        <v>1.1119921275235705E-12</v>
      </c>
      <c r="W100">
        <f t="shared" si="33"/>
        <v>1.9802494107611986E-13</v>
      </c>
      <c r="X100">
        <f t="shared" si="33"/>
        <v>3.5213084038245651E-14</v>
      </c>
      <c r="Y100">
        <f t="shared" si="33"/>
        <v>6.2534191918773303E-15</v>
      </c>
      <c r="Z100">
        <f t="shared" si="33"/>
        <v>1.1092121472047145E-15</v>
      </c>
      <c r="AA100">
        <f t="shared" si="33"/>
        <v>1.9653603174471241E-16</v>
      </c>
      <c r="AB100">
        <f t="shared" si="33"/>
        <v>3.4788926435056208E-17</v>
      </c>
      <c r="AC100">
        <f t="shared" si="33"/>
        <v>6.1524322980951867E-18</v>
      </c>
      <c r="AD100">
        <f t="shared" si="33"/>
        <v>9.6689644139420098E-75</v>
      </c>
    </row>
    <row r="101" spans="1:30" x14ac:dyDescent="0.2">
      <c r="A101" s="8">
        <f t="shared" si="26"/>
        <v>98</v>
      </c>
      <c r="B101">
        <f t="shared" si="30"/>
        <v>3.9392652848199599</v>
      </c>
      <c r="C101" s="2">
        <f t="shared" si="31"/>
        <v>0.98000000000000065</v>
      </c>
      <c r="D101" s="2">
        <f t="shared" si="27"/>
        <v>1.9999999999999352E-2</v>
      </c>
      <c r="E101">
        <f t="shared" si="28"/>
        <v>2.2736420441699696</v>
      </c>
      <c r="F101">
        <f t="shared" si="34"/>
        <v>0.50507627227610519</v>
      </c>
      <c r="G101">
        <f t="shared" si="34"/>
        <v>9.0945681766795836E-2</v>
      </c>
      <c r="H101">
        <f t="shared" si="34"/>
        <v>1.5152288168282664E-2</v>
      </c>
      <c r="I101">
        <f t="shared" si="34"/>
        <v>2.4252181804478106E-3</v>
      </c>
      <c r="J101">
        <f t="shared" si="34"/>
        <v>3.7880720420705431E-4</v>
      </c>
      <c r="K101">
        <f t="shared" si="34"/>
        <v>5.8205236330745571E-5</v>
      </c>
      <c r="L101">
        <f t="shared" si="34"/>
        <v>8.8388347648309803E-6</v>
      </c>
      <c r="M101">
        <f t="shared" si="34"/>
        <v>1.3304054018455701E-6</v>
      </c>
      <c r="N101">
        <f t="shared" si="34"/>
        <v>1.9887378220869064E-7</v>
      </c>
      <c r="O101">
        <f t="shared" si="34"/>
        <v>2.9564564485456109E-8</v>
      </c>
      <c r="P101">
        <f t="shared" si="34"/>
        <v>4.3752232085910518E-9</v>
      </c>
      <c r="Q101">
        <f t="shared" si="34"/>
        <v>6.4504504331902384E-10</v>
      </c>
      <c r="R101">
        <f t="shared" si="34"/>
        <v>9.4796502852803057E-11</v>
      </c>
      <c r="S101">
        <f t="shared" si="34"/>
        <v>1.3893277856101553E-11</v>
      </c>
      <c r="T101">
        <f t="shared" si="34"/>
        <v>2.0313536325599997E-12</v>
      </c>
      <c r="U101">
        <f t="shared" si="33"/>
        <v>2.963899275968246E-13</v>
      </c>
      <c r="V101">
        <f t="shared" si="33"/>
        <v>4.3166264691898595E-14</v>
      </c>
      <c r="W101">
        <f t="shared" si="33"/>
        <v>6.2764925844031209E-15</v>
      </c>
      <c r="X101">
        <f t="shared" si="33"/>
        <v>9.1128781016227407E-16</v>
      </c>
      <c r="Y101">
        <f t="shared" si="33"/>
        <v>1.321366859874303E-16</v>
      </c>
      <c r="Z101">
        <f t="shared" si="33"/>
        <v>1.9137044013407134E-17</v>
      </c>
      <c r="AA101">
        <f t="shared" si="33"/>
        <v>2.7685781825936786E-18</v>
      </c>
      <c r="AB101">
        <f t="shared" si="33"/>
        <v>4.0013819300759075E-19</v>
      </c>
      <c r="AC101">
        <f t="shared" si="33"/>
        <v>5.7779022941083807E-20</v>
      </c>
      <c r="AD101">
        <f t="shared" si="33"/>
        <v>2.2629819888172161E-83</v>
      </c>
    </row>
    <row r="102" spans="1:30" x14ac:dyDescent="0.2">
      <c r="A102" s="8">
        <f t="shared" si="26"/>
        <v>99</v>
      </c>
      <c r="B102">
        <f t="shared" si="30"/>
        <v>3.9594145850267619</v>
      </c>
      <c r="C102" s="2">
        <f t="shared" si="31"/>
        <v>0.99000000000000066</v>
      </c>
      <c r="D102" s="2">
        <f t="shared" si="27"/>
        <v>9.9999999999993427E-3</v>
      </c>
      <c r="E102">
        <f t="shared" si="28"/>
        <v>3.1991347258557585</v>
      </c>
      <c r="F102">
        <f t="shared" si="34"/>
        <v>0.50251890762960583</v>
      </c>
      <c r="G102">
        <f t="shared" si="34"/>
        <v>6.3982694517110972E-2</v>
      </c>
      <c r="H102">
        <f t="shared" si="34"/>
        <v>7.5377836144435925E-3</v>
      </c>
      <c r="I102">
        <f t="shared" si="34"/>
        <v>8.5310259356142289E-4</v>
      </c>
      <c r="J102">
        <f t="shared" si="34"/>
        <v>9.4222295180538724E-5</v>
      </c>
      <c r="K102">
        <f t="shared" si="34"/>
        <v>1.0237231122736398E-5</v>
      </c>
      <c r="L102">
        <f t="shared" si="34"/>
        <v>1.0992601104395461E-6</v>
      </c>
      <c r="M102">
        <f t="shared" si="34"/>
        <v>1.1699692711697967E-7</v>
      </c>
      <c r="N102">
        <f t="shared" si="34"/>
        <v>1.2366676242444082E-8</v>
      </c>
      <c r="O102">
        <f t="shared" si="34"/>
        <v>1.2999658568552437E-9</v>
      </c>
      <c r="P102">
        <f t="shared" si="34"/>
        <v>1.3603343866687596E-10</v>
      </c>
      <c r="Q102">
        <f t="shared" si="34"/>
        <v>1.4181445711147175E-11</v>
      </c>
      <c r="R102">
        <f t="shared" si="34"/>
        <v>1.4736955855577259E-12</v>
      </c>
      <c r="S102">
        <f t="shared" si="34"/>
        <v>1.5272326150465178E-13</v>
      </c>
      <c r="T102">
        <f t="shared" si="34"/>
        <v>1.5789595559546025E-14</v>
      </c>
      <c r="U102">
        <f t="shared" si="33"/>
        <v>1.6290481227161781E-15</v>
      </c>
      <c r="V102">
        <f t="shared" si="33"/>
        <v>1.6776445282016551E-16</v>
      </c>
      <c r="W102">
        <f t="shared" si="33"/>
        <v>1.7248744828758393E-17</v>
      </c>
      <c r="X102">
        <f t="shared" si="33"/>
        <v>1.7708470019905195E-18</v>
      </c>
      <c r="Y102">
        <f t="shared" si="33"/>
        <v>1.8156573503955001E-19</v>
      </c>
      <c r="Z102">
        <f t="shared" si="33"/>
        <v>1.8593893520899233E-20</v>
      </c>
      <c r="AA102">
        <f t="shared" si="33"/>
        <v>1.9021172242237315E-21</v>
      </c>
      <c r="AB102">
        <f t="shared" si="33"/>
        <v>1.9439070499120649E-22</v>
      </c>
      <c r="AC102">
        <f t="shared" si="33"/>
        <v>1.9848179731028927E-23</v>
      </c>
      <c r="AD102">
        <f t="shared" si="33"/>
        <v>3.9995096630749676E-98</v>
      </c>
    </row>
    <row r="103" spans="1:30" x14ac:dyDescent="0.2">
      <c r="A103" s="8">
        <f t="shared" si="26"/>
        <v>100</v>
      </c>
      <c r="B103" s="5">
        <f t="shared" si="30"/>
        <v>3.9794618693589392</v>
      </c>
      <c r="C103" s="2">
        <f t="shared" si="31"/>
        <v>1.0000000000000007</v>
      </c>
      <c r="D103" s="2">
        <f t="shared" si="27"/>
        <v>0</v>
      </c>
      <c r="F103">
        <v>0.5</v>
      </c>
      <c r="G103">
        <f t="shared" ref="G103:T103" si="35">G$2*$D103^(G$1/2-1)/SQRT($C103)</f>
        <v>0</v>
      </c>
      <c r="H103">
        <f t="shared" si="35"/>
        <v>0</v>
      </c>
      <c r="I103">
        <f t="shared" si="35"/>
        <v>0</v>
      </c>
      <c r="J103">
        <f t="shared" si="35"/>
        <v>0</v>
      </c>
      <c r="K103">
        <f t="shared" si="35"/>
        <v>0</v>
      </c>
      <c r="L103">
        <f t="shared" si="35"/>
        <v>0</v>
      </c>
      <c r="M103">
        <f t="shared" si="35"/>
        <v>0</v>
      </c>
      <c r="N103">
        <f t="shared" si="35"/>
        <v>0</v>
      </c>
      <c r="O103">
        <f t="shared" si="35"/>
        <v>0</v>
      </c>
      <c r="P103">
        <f t="shared" si="35"/>
        <v>0</v>
      </c>
      <c r="Q103">
        <f t="shared" si="35"/>
        <v>0</v>
      </c>
      <c r="R103">
        <f t="shared" si="35"/>
        <v>0</v>
      </c>
      <c r="S103">
        <f t="shared" si="35"/>
        <v>0</v>
      </c>
      <c r="T103">
        <f t="shared" si="35"/>
        <v>0</v>
      </c>
      <c r="U103">
        <f t="shared" si="33"/>
        <v>0</v>
      </c>
      <c r="V103">
        <f t="shared" si="33"/>
        <v>0</v>
      </c>
      <c r="W103">
        <f t="shared" si="33"/>
        <v>0</v>
      </c>
      <c r="X103">
        <f t="shared" si="33"/>
        <v>0</v>
      </c>
      <c r="Y103">
        <f t="shared" si="33"/>
        <v>0</v>
      </c>
      <c r="Z103">
        <f t="shared" si="33"/>
        <v>0</v>
      </c>
      <c r="AA103">
        <f t="shared" si="33"/>
        <v>0</v>
      </c>
      <c r="AB103">
        <f t="shared" si="33"/>
        <v>0</v>
      </c>
      <c r="AC103">
        <f t="shared" si="33"/>
        <v>0</v>
      </c>
      <c r="AD103">
        <f t="shared" si="33"/>
        <v>0</v>
      </c>
    </row>
    <row r="104" spans="1:30" x14ac:dyDescent="0.2">
      <c r="A104" s="8">
        <f t="shared" si="26"/>
        <v>101</v>
      </c>
      <c r="B104">
        <f t="shared" si="30"/>
        <v>3.9994086717442041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04"/>
  <sheetViews>
    <sheetView topLeftCell="Q1" workbookViewId="0">
      <selection activeCell="S27" sqref="S27"/>
    </sheetView>
  </sheetViews>
  <sheetFormatPr baseColWidth="10" defaultRowHeight="16" x14ac:dyDescent="0.2"/>
  <cols>
    <col min="2" max="2" width="17.83203125" customWidth="1"/>
    <col min="25" max="26" width="7.33203125" customWidth="1"/>
  </cols>
  <sheetData>
    <row r="1" spans="1:26" x14ac:dyDescent="0.2">
      <c r="A1" t="s">
        <v>8</v>
      </c>
      <c r="D1" s="6"/>
      <c r="E1" s="7">
        <v>1</v>
      </c>
      <c r="F1" s="7">
        <f t="shared" ref="F1:X1" si="0">E1+1</f>
        <v>2</v>
      </c>
      <c r="G1" s="7">
        <f t="shared" si="0"/>
        <v>3</v>
      </c>
      <c r="H1" s="7">
        <f t="shared" si="0"/>
        <v>4</v>
      </c>
      <c r="I1" s="7">
        <f t="shared" si="0"/>
        <v>5</v>
      </c>
      <c r="J1" s="7">
        <f t="shared" si="0"/>
        <v>6</v>
      </c>
      <c r="K1" s="7">
        <f t="shared" si="0"/>
        <v>7</v>
      </c>
      <c r="L1" s="7">
        <f t="shared" si="0"/>
        <v>8</v>
      </c>
      <c r="M1" s="7">
        <f t="shared" si="0"/>
        <v>9</v>
      </c>
      <c r="N1" s="7">
        <f t="shared" si="0"/>
        <v>10</v>
      </c>
      <c r="O1" s="7">
        <f t="shared" si="0"/>
        <v>11</v>
      </c>
      <c r="P1" s="7">
        <f t="shared" si="0"/>
        <v>12</v>
      </c>
      <c r="Q1" s="7">
        <f t="shared" si="0"/>
        <v>13</v>
      </c>
      <c r="R1" s="7">
        <f t="shared" si="0"/>
        <v>14</v>
      </c>
      <c r="S1" s="7">
        <f t="shared" si="0"/>
        <v>15</v>
      </c>
      <c r="T1" s="7">
        <f t="shared" si="0"/>
        <v>16</v>
      </c>
      <c r="U1" s="7">
        <f t="shared" si="0"/>
        <v>17</v>
      </c>
      <c r="V1" s="7">
        <f t="shared" si="0"/>
        <v>18</v>
      </c>
      <c r="W1" s="7">
        <f t="shared" si="0"/>
        <v>19</v>
      </c>
      <c r="X1" s="7">
        <f t="shared" si="0"/>
        <v>20</v>
      </c>
    </row>
    <row r="2" spans="1:26" x14ac:dyDescent="0.2">
      <c r="A2" s="3" t="s">
        <v>7</v>
      </c>
      <c r="B2" s="3" t="s">
        <v>4</v>
      </c>
      <c r="C2" s="6" t="s">
        <v>1</v>
      </c>
      <c r="D2" s="6" t="s">
        <v>10</v>
      </c>
      <c r="E2" s="2">
        <v>0.31830988618379069</v>
      </c>
      <c r="F2" s="2">
        <v>0.5</v>
      </c>
      <c r="G2" s="2">
        <f t="shared" ref="G2:X2" si="1">E2*F1/E1</f>
        <v>0.63661977236758138</v>
      </c>
      <c r="H2" s="2">
        <f t="shared" si="1"/>
        <v>0.75</v>
      </c>
      <c r="I2" s="2">
        <f t="shared" si="1"/>
        <v>0.84882636315677518</v>
      </c>
      <c r="J2" s="2">
        <f t="shared" si="1"/>
        <v>0.9375</v>
      </c>
      <c r="K2" s="2">
        <f t="shared" si="1"/>
        <v>1.0185916357881302</v>
      </c>
      <c r="L2" s="2">
        <f t="shared" si="1"/>
        <v>1.09375</v>
      </c>
      <c r="M2" s="2">
        <f t="shared" si="1"/>
        <v>1.164104726615006</v>
      </c>
      <c r="N2" s="2">
        <f t="shared" si="1"/>
        <v>1.23046875</v>
      </c>
      <c r="O2" s="2">
        <f t="shared" si="1"/>
        <v>1.2934496962388957</v>
      </c>
      <c r="P2" s="2">
        <f t="shared" si="1"/>
        <v>1.353515625</v>
      </c>
      <c r="Q2" s="2">
        <f t="shared" si="1"/>
        <v>1.4110360322606135</v>
      </c>
      <c r="R2" s="2">
        <f t="shared" si="1"/>
        <v>1.46630859375</v>
      </c>
      <c r="S2" s="2">
        <f t="shared" si="1"/>
        <v>1.5195772655114299</v>
      </c>
      <c r="T2" s="2">
        <f t="shared" si="1"/>
        <v>1.571044921875</v>
      </c>
      <c r="U2" s="2">
        <f t="shared" si="1"/>
        <v>1.6208824165455253</v>
      </c>
      <c r="V2" s="2">
        <f t="shared" si="1"/>
        <v>1.6692352294921875</v>
      </c>
      <c r="W2" s="2">
        <f t="shared" si="1"/>
        <v>1.7162284410482034</v>
      </c>
      <c r="X2" s="2">
        <f t="shared" si="1"/>
        <v>1.7619705200195312</v>
      </c>
      <c r="Y2" s="2" t="s">
        <v>11</v>
      </c>
      <c r="Z2" s="2" t="s">
        <v>12</v>
      </c>
    </row>
    <row r="3" spans="1:26" x14ac:dyDescent="0.2">
      <c r="A3" s="8">
        <v>0</v>
      </c>
      <c r="C3">
        <v>0</v>
      </c>
      <c r="D3" s="2">
        <f>1-C3</f>
        <v>1</v>
      </c>
      <c r="E3">
        <f>ACOS(1-2*C3)/PI()</f>
        <v>0</v>
      </c>
      <c r="F3">
        <f>SQRT(C3)</f>
        <v>0</v>
      </c>
      <c r="G3">
        <f>E3+2*SQRT(C3*D3)/PI()</f>
        <v>0</v>
      </c>
      <c r="H3">
        <f>SQRT(C3)*(1+D3/2)</f>
        <v>0</v>
      </c>
      <c r="I3">
        <f>E3+2*SQRT(C3*D3)*(1+2*D3/3)/PI()</f>
        <v>0</v>
      </c>
      <c r="J3">
        <f>SQRT(C3)*(1+D3/2*(1+3*D3/4))</f>
        <v>0</v>
      </c>
      <c r="K3">
        <f>E3+2*SQRT(C3*D3)*(1+2*D3/3*(1+4*D3/5))/PI()</f>
        <v>0</v>
      </c>
      <c r="L3">
        <f>SQRT(C3)*(1+D3/2*(1+3*D3/4*(1+5*D3/6)))</f>
        <v>0</v>
      </c>
      <c r="M3">
        <f>E3+2*SQRT(C3*D3)*(1+2*D3/3*(1+4*D3/5*(1+6*D3/7)))/PI()</f>
        <v>0</v>
      </c>
      <c r="N3">
        <f>SQRT(C3)*(1+D3/2*(1+3*D3/4*(1+5*D3/6*(1+7*D3/8))))</f>
        <v>0</v>
      </c>
      <c r="O3">
        <f>E3+2*SQRT(C3*D3)*(1+2*D3/3*(1+4*D3/5*(1+6*D3/7*(1+8*D3/9))))/PI()</f>
        <v>0</v>
      </c>
      <c r="P3">
        <f>SQRT(C3)*(1+D3/2*(1+3*D3/4*(1+5*D3/6*(1+7*D3/8*(1+9*D3/10)))))</f>
        <v>0</v>
      </c>
      <c r="Q3">
        <f>E3+2*SQRT(C3*D3)*(1+2*D3/3*(1+4*D3/5*(1+6*D3/7*(1+8*D3/9*(1+10*D3/11)))))/PI()</f>
        <v>0</v>
      </c>
      <c r="R3">
        <f>SQRT(C3)*(1+D3/2*(1+3*D3/4*(1+5*D3/6*(1+7*D3/8*(1+9*D3/10*(1+11*D3/12))))))</f>
        <v>0</v>
      </c>
      <c r="S3">
        <f>E3+2*SQRT(C3*D3)*(1+2*D3/3*(1+4*D3/5*(1+6*D3/7*(1+8*D3/9*(1+10*D3/11*(1+12*D3/13))))))/PI()</f>
        <v>0</v>
      </c>
      <c r="T3">
        <f>SQRT(C3)*(1+D3/2*(1+3*D3/4*(1+5*D3/6*(1+7*D3/8*(1+9*D3/10*(1+11*D3/12*(1+13*D3/14)))))))</f>
        <v>0</v>
      </c>
      <c r="U3">
        <f>E3+2*SQRT(C3*D3)*(1+2*D3/3*(1+4*D3/5*(1+6*D3/7*(1+8*D3/9*(1+10*D3/11*(1+12*D3/13*(1+14*D3/15)))))))/PI()</f>
        <v>0</v>
      </c>
      <c r="V3">
        <f>SQRT(C3)*(1+D3/2*(1+3*D3/4*(1+5*D3/6*(1+7*D3/8*(1+9*D3/10*(1+11*D3/12*(1+13*D3/14*(1+15*D3/16))))))))</f>
        <v>0</v>
      </c>
      <c r="W3">
        <f>E3+2*SQRT(C3*D3)*(1+2*D3/3*(1+4*D3/5*(1+6*D3/7*(1+8*D3/9*(1+10*D3/11*(1+12*D3/13*(1+14*D3/15*(1+16*D3/17))))))))/PI()</f>
        <v>0</v>
      </c>
      <c r="X3">
        <f>SQRT(C3)*(1+D3/2*(1+3*D3/4*(1+5*D3/6*(1+7*D3/8*(1+9*D3/10*(1+11*D3/12*(1+13*D3/14*(1+15*D3/16*(1+17*D3/18)))))))))</f>
        <v>0</v>
      </c>
      <c r="Y3">
        <v>0.95</v>
      </c>
      <c r="Z3">
        <v>0.97499999999999998</v>
      </c>
    </row>
    <row r="4" spans="1:26" x14ac:dyDescent="0.2">
      <c r="A4" s="8">
        <f>A3+1</f>
        <v>1</v>
      </c>
      <c r="B4">
        <v>0.31830988618379069</v>
      </c>
      <c r="C4" s="2">
        <v>0.01</v>
      </c>
      <c r="D4" s="2">
        <f>1-C4</f>
        <v>0.99</v>
      </c>
      <c r="E4">
        <f t="shared" ref="E4:E67" si="2">ACOS(1-2*C4)/PI()</f>
        <v>6.3768560858519882E-2</v>
      </c>
      <c r="F4">
        <f t="shared" ref="F4:F67" si="3">SQRT(C4)</f>
        <v>0.1</v>
      </c>
      <c r="G4">
        <f t="shared" ref="G4:G67" si="4">E4+2*SQRT(C4*D4)/PI()</f>
        <v>0.12711142843046186</v>
      </c>
      <c r="H4">
        <f t="shared" ref="H4:H67" si="5">SQRT(C4)*(1+D4/2)</f>
        <v>0.14950000000000002</v>
      </c>
      <c r="I4">
        <f t="shared" ref="I4:I67" si="6">E4+2*SQRT(C4*D4)*(1+2*D4/3)/PI()</f>
        <v>0.16891772102794356</v>
      </c>
      <c r="J4">
        <f t="shared" ref="J4:J67" si="7">SQRT(C4)*(1+D4/2*(1+3*D4/4))</f>
        <v>0.18625375</v>
      </c>
      <c r="K4">
        <f t="shared" ref="K4:K67" si="8">E4+2*SQRT(C4*D4)*(1+2*D4/3*(1+4*D4/5))/PI()</f>
        <v>0.20202830476514905</v>
      </c>
      <c r="L4">
        <f t="shared" ref="L4:L67" si="9">SQRT(C4)*(1+D4/2*(1+3*D4/4*(1+5*D4/6)))</f>
        <v>0.21657559375000002</v>
      </c>
      <c r="M4">
        <f t="shared" ref="M4:M67" si="10">E4+2*SQRT(C4*D4)*(1+2*D4/3*(1+4*D4/5*(1+6*D4/7)))/PI()</f>
        <v>0.23012500010786346</v>
      </c>
      <c r="N4">
        <f t="shared" ref="N4:N67" si="11">SQRT(C4)*(1+D4/2*(1+3*D4/4*(1+5*D4/6*(1+7*D4/8))))</f>
        <v>0.24284189089843747</v>
      </c>
      <c r="O4">
        <f t="shared" ref="O4:O67" si="12">E4+2*SQRT(C4*D4)*(1+2*D4/3*(1+4*D4/5*(1+6*D4/7*(1+8*D4/9))))/PI()</f>
        <v>0.25485009200945208</v>
      </c>
      <c r="P4">
        <f t="shared" ref="P4:P67" si="13">SQRT(C4)*(1+D4/2*(1+3*D4/4*(1+5*D4/6*(1+7*D4/8*(1+9*D4/10)))))</f>
        <v>0.2662451616576953</v>
      </c>
      <c r="Q4">
        <f t="shared" ref="Q4:Q67" si="14">E4+2*SQRT(C4*D4)*(1+2*D4/3*(1+4*D4/5*(1+6*D4/7*(1+8*D4/9*(1+10*D4/11)))))/PI()</f>
        <v>0.27710267472088185</v>
      </c>
      <c r="R4">
        <f t="shared" ref="R4:R67" si="15">SQRT(C4)*(1+D4/2*(1+3*D4/4*(1+5*D4/6*(1+7*D4/8*(1+9*D4/10*(1+11*D4/12))))))</f>
        <v>0.28748362987172177</v>
      </c>
      <c r="S4">
        <f t="shared" ref="S4:S67" si="16">E4+2*SQRT(C4*D4)*(1+2*D4/3*(1+4*D4/5*(1+6*D4/7*(1+8*D4/9*(1+10*D4/11*(1+12*D4/13))))))/PI()</f>
        <v>0.29743811184486546</v>
      </c>
      <c r="T4">
        <f t="shared" ref="T4:T67" si="17">SQRT(C4)*(1+D4/2*(1+3*D4/4*(1+5*D4/6*(1+7*D4/8*(1+9*D4/10*(1+11*D4/12*(1+13*D4/14)))))))</f>
        <v>0.30700785029418759</v>
      </c>
      <c r="U4">
        <f t="shared" ref="U4:U67" si="18">E4+2*SQRT(C4*D4)*(1+2*D4/3*(1+4*D4/5*(1+6*D4/7*(1+8*D4/9*(1+10*D4/11*(1+12*D4/13*(1+14*D4/15)))))))/PI()</f>
        <v>0.31622805574742618</v>
      </c>
      <c r="V4">
        <f t="shared" ref="V4:V67" si="19">SQRT(C4)*(1+D4/2*(1+3*D4/4*(1+5*D4/6*(1+7*D4/8*(1+9*D4/10*(1+11*D4/12*(1+13*D4/14*(1+15*D4/16))))))))</f>
        <v>0.3251287673737886</v>
      </c>
      <c r="W4">
        <f t="shared" ref="W4:W67" si="20">E4+2*SQRT(C4*D4)*(1+2*D4/3*(1+4*D4/5*(1+6*D4/7*(1+8*D4/9*(1+10*D4/11*(1+12*D4/13*(1+14*D4/15*(1+16*D4/17))))))))/PI()</f>
        <v>0.33373586230134161</v>
      </c>
      <c r="X4">
        <f t="shared" ref="X4:X67" si="21">SQRT(C4)*(1+D4/2*(1+3*D4/4*(1+5*D4/6*(1+7*D4/8*(1+9*D4/10*(1+11*D4/12*(1+13*D4/14*(1+15*D4/16*(1+17*D4/18)))))))))</f>
        <v>0.34207182484321552</v>
      </c>
      <c r="Y4">
        <v>0.95</v>
      </c>
      <c r="Z4">
        <v>0.97499999999999998</v>
      </c>
    </row>
    <row r="5" spans="1:26" x14ac:dyDescent="0.2">
      <c r="A5" s="8">
        <f t="shared" ref="A5:A68" si="22">A4+1</f>
        <v>2</v>
      </c>
      <c r="B5">
        <v>0.5</v>
      </c>
      <c r="C5" s="2">
        <f>0.01+C4</f>
        <v>0.02</v>
      </c>
      <c r="D5" s="2">
        <f t="shared" ref="D5:D68" si="23">1-C5</f>
        <v>0.98</v>
      </c>
      <c r="E5">
        <f t="shared" si="2"/>
        <v>9.0334470601733163E-2</v>
      </c>
      <c r="F5">
        <f t="shared" si="3"/>
        <v>0.1414213562373095</v>
      </c>
      <c r="G5">
        <f t="shared" si="4"/>
        <v>0.17946123873319453</v>
      </c>
      <c r="H5">
        <f t="shared" si="5"/>
        <v>0.21071782079359117</v>
      </c>
      <c r="I5">
        <f t="shared" si="6"/>
        <v>0.23769072724574933</v>
      </c>
      <c r="J5">
        <f t="shared" si="7"/>
        <v>0.26165072224245817</v>
      </c>
      <c r="K5">
        <f t="shared" si="8"/>
        <v>0.28334264623959227</v>
      </c>
      <c r="L5">
        <f t="shared" si="9"/>
        <v>0.30324592509236625</v>
      </c>
      <c r="M5">
        <f t="shared" si="10"/>
        <v>0.32169025819442032</v>
      </c>
      <c r="N5">
        <f t="shared" si="11"/>
        <v>0.3389138115361624</v>
      </c>
      <c r="O5">
        <f t="shared" si="12"/>
        <v>0.35509528905284837</v>
      </c>
      <c r="P5">
        <f t="shared" si="13"/>
        <v>0.37037288737959062</v>
      </c>
      <c r="Q5">
        <f t="shared" si="14"/>
        <v>0.38485613472672053</v>
      </c>
      <c r="R5">
        <f t="shared" si="15"/>
        <v>0.39863362384560364</v>
      </c>
      <c r="S5">
        <f t="shared" si="16"/>
        <v>0.41177825358246956</v>
      </c>
      <c r="T5">
        <f t="shared" si="17"/>
        <v>0.42435089402967552</v>
      </c>
      <c r="U5">
        <f t="shared" si="18"/>
        <v>0.43640301829586137</v>
      </c>
      <c r="V5">
        <f t="shared" si="19"/>
        <v>0.44797863601129151</v>
      </c>
      <c r="W5">
        <f t="shared" si="20"/>
        <v>0.45911574245503683</v>
      </c>
      <c r="X5">
        <f t="shared" si="21"/>
        <v>0.46984742386760947</v>
      </c>
      <c r="Y5">
        <v>0.95</v>
      </c>
      <c r="Z5">
        <v>0.97499999999999998</v>
      </c>
    </row>
    <row r="6" spans="1:26" x14ac:dyDescent="0.2">
      <c r="A6" s="8">
        <f t="shared" si="22"/>
        <v>3</v>
      </c>
      <c r="B6">
        <f t="shared" ref="B6:B69" si="24">B4*A5/A4</f>
        <v>0.63661977236758138</v>
      </c>
      <c r="C6" s="2">
        <f t="shared" ref="C6:C69" si="25">0.01+C5</f>
        <v>0.03</v>
      </c>
      <c r="D6" s="2">
        <f t="shared" si="23"/>
        <v>0.97</v>
      </c>
      <c r="E6">
        <f t="shared" si="2"/>
        <v>0.11082468660445943</v>
      </c>
      <c r="F6">
        <f t="shared" si="3"/>
        <v>0.17320508075688773</v>
      </c>
      <c r="G6">
        <f t="shared" si="4"/>
        <v>0.21942388446507033</v>
      </c>
      <c r="H6">
        <f t="shared" si="5"/>
        <v>0.25720954492397824</v>
      </c>
      <c r="I6">
        <f t="shared" si="6"/>
        <v>0.28965136574826533</v>
      </c>
      <c r="J6">
        <f t="shared" si="7"/>
        <v>0.31832279260553664</v>
      </c>
      <c r="K6">
        <f t="shared" si="8"/>
        <v>0.34414789122402478</v>
      </c>
      <c r="L6">
        <f t="shared" si="9"/>
        <v>0.36772266781479629</v>
      </c>
      <c r="M6">
        <f t="shared" si="10"/>
        <v>0.38945785954815609</v>
      </c>
      <c r="N6">
        <f t="shared" si="11"/>
        <v>0.40965081189865549</v>
      </c>
      <c r="O6">
        <f t="shared" si="12"/>
        <v>0.42852512112540714</v>
      </c>
      <c r="P6">
        <f t="shared" si="13"/>
        <v>0.44625408168386449</v>
      </c>
      <c r="Q6">
        <f t="shared" si="14"/>
        <v>0.46297534269807389</v>
      </c>
      <c r="R6">
        <f t="shared" si="15"/>
        <v>0.47880048906787953</v>
      </c>
      <c r="S6">
        <f t="shared" si="16"/>
        <v>0.49382154109083104</v>
      </c>
      <c r="T6">
        <f t="shared" si="17"/>
        <v>0.50811550314733889</v>
      </c>
      <c r="U6">
        <f t="shared" si="18"/>
        <v>0.52174763270240709</v>
      </c>
      <c r="V6">
        <f t="shared" si="19"/>
        <v>0.53477384407584705</v>
      </c>
      <c r="W6">
        <f t="shared" si="20"/>
        <v>0.54724251163250481</v>
      </c>
      <c r="X6">
        <f t="shared" si="21"/>
        <v>0.55919584640424169</v>
      </c>
      <c r="Y6">
        <v>0.95</v>
      </c>
      <c r="Z6">
        <v>0.97499999999999998</v>
      </c>
    </row>
    <row r="7" spans="1:26" x14ac:dyDescent="0.2">
      <c r="A7" s="8">
        <f t="shared" si="22"/>
        <v>4</v>
      </c>
      <c r="B7">
        <f t="shared" si="24"/>
        <v>0.75</v>
      </c>
      <c r="C7" s="2">
        <f t="shared" si="25"/>
        <v>0.04</v>
      </c>
      <c r="D7" s="2">
        <f t="shared" si="23"/>
        <v>0.96</v>
      </c>
      <c r="E7">
        <f t="shared" si="2"/>
        <v>0.12818843369794977</v>
      </c>
      <c r="F7">
        <f t="shared" si="3"/>
        <v>0.2</v>
      </c>
      <c r="G7">
        <f t="shared" si="4"/>
        <v>0.25293992189533793</v>
      </c>
      <c r="H7">
        <f t="shared" si="5"/>
        <v>0.29599999999999999</v>
      </c>
      <c r="I7">
        <f t="shared" si="6"/>
        <v>0.33278087434166637</v>
      </c>
      <c r="J7">
        <f t="shared" si="7"/>
        <v>0.36512000000000006</v>
      </c>
      <c r="K7">
        <f t="shared" si="8"/>
        <v>0.39409872582044658</v>
      </c>
      <c r="L7">
        <f t="shared" si="9"/>
        <v>0.42041600000000001</v>
      </c>
      <c r="M7">
        <f t="shared" si="10"/>
        <v>0.44455455789441434</v>
      </c>
      <c r="N7">
        <f t="shared" si="11"/>
        <v>0.46686464000000005</v>
      </c>
      <c r="O7">
        <f t="shared" si="12"/>
        <v>0.48761020126420018</v>
      </c>
      <c r="P7">
        <f t="shared" si="13"/>
        <v>0.50699626496000005</v>
      </c>
      <c r="Q7">
        <f t="shared" si="14"/>
        <v>0.52518603547783138</v>
      </c>
      <c r="R7">
        <f t="shared" si="15"/>
        <v>0.54231209492480004</v>
      </c>
      <c r="S7">
        <f t="shared" si="16"/>
        <v>0.55848400548867994</v>
      </c>
      <c r="T7">
        <f t="shared" si="17"/>
        <v>0.57379363477913603</v>
      </c>
      <c r="U7">
        <f t="shared" si="18"/>
        <v>0.58831898661840032</v>
      </c>
      <c r="V7">
        <f t="shared" si="19"/>
        <v>0.60212702064803847</v>
      </c>
      <c r="W7">
        <f t="shared" si="20"/>
        <v>0.61527576956854768</v>
      </c>
      <c r="X7">
        <f t="shared" si="21"/>
        <v>0.62781595716917671</v>
      </c>
      <c r="Y7">
        <v>0.95</v>
      </c>
      <c r="Z7">
        <v>0.97499999999999998</v>
      </c>
    </row>
    <row r="8" spans="1:26" x14ac:dyDescent="0.2">
      <c r="A8" s="8">
        <f t="shared" si="22"/>
        <v>5</v>
      </c>
      <c r="B8">
        <f t="shared" si="24"/>
        <v>0.84882636315677518</v>
      </c>
      <c r="C8" s="2">
        <f t="shared" si="25"/>
        <v>0.05</v>
      </c>
      <c r="D8" s="2">
        <f t="shared" si="23"/>
        <v>0.95</v>
      </c>
      <c r="E8">
        <f t="shared" si="2"/>
        <v>0.14356629312870625</v>
      </c>
      <c r="F8">
        <f t="shared" si="3"/>
        <v>0.22360679774997896</v>
      </c>
      <c r="G8">
        <f t="shared" si="4"/>
        <v>0.28231435578921393</v>
      </c>
      <c r="H8">
        <f t="shared" si="5"/>
        <v>0.32982002668121901</v>
      </c>
      <c r="I8">
        <f t="shared" si="6"/>
        <v>0.37018812880753549</v>
      </c>
      <c r="J8">
        <f t="shared" si="7"/>
        <v>0.40549695229472749</v>
      </c>
      <c r="K8">
        <f t="shared" si="8"/>
        <v>0.43697219630145989</v>
      </c>
      <c r="L8">
        <f t="shared" si="9"/>
        <v>0.46540785173875499</v>
      </c>
      <c r="M8">
        <f t="shared" si="10"/>
        <v>0.49135350840365544</v>
      </c>
      <c r="N8">
        <f t="shared" si="11"/>
        <v>0.51520878690160288</v>
      </c>
      <c r="O8">
        <f t="shared" si="12"/>
        <v>0.53727550528995405</v>
      </c>
      <c r="P8">
        <f t="shared" si="13"/>
        <v>0.55778858646583784</v>
      </c>
      <c r="Q8">
        <f t="shared" si="14"/>
        <v>0.57693541169175711</v>
      </c>
      <c r="R8">
        <f t="shared" si="15"/>
        <v>0.59486849525302588</v>
      </c>
      <c r="S8">
        <f t="shared" si="16"/>
        <v>0.61171409884410766</v>
      </c>
      <c r="T8">
        <f t="shared" si="17"/>
        <v>0.6275782719331523</v>
      </c>
      <c r="U8">
        <f t="shared" si="18"/>
        <v>0.64255120145252498</v>
      </c>
      <c r="V8">
        <f t="shared" si="19"/>
        <v>0.65671041678888986</v>
      </c>
      <c r="W8">
        <f t="shared" si="20"/>
        <v>0.67012319907887485</v>
      </c>
      <c r="X8">
        <f t="shared" si="21"/>
        <v>0.6828484245344546</v>
      </c>
      <c r="Y8">
        <v>0.95</v>
      </c>
      <c r="Z8">
        <v>0.97499999999999998</v>
      </c>
    </row>
    <row r="9" spans="1:26" x14ac:dyDescent="0.2">
      <c r="A9" s="8">
        <f t="shared" si="22"/>
        <v>6</v>
      </c>
      <c r="B9">
        <f t="shared" si="24"/>
        <v>0.9375</v>
      </c>
      <c r="C9" s="2">
        <f t="shared" si="25"/>
        <v>6.0000000000000005E-2</v>
      </c>
      <c r="D9" s="2">
        <f t="shared" si="23"/>
        <v>0.94</v>
      </c>
      <c r="E9">
        <f t="shared" si="2"/>
        <v>0.15754242542404434</v>
      </c>
      <c r="F9">
        <f t="shared" si="3"/>
        <v>0.24494897427831783</v>
      </c>
      <c r="G9">
        <f t="shared" si="4"/>
        <v>0.30873124455334178</v>
      </c>
      <c r="H9">
        <f t="shared" si="5"/>
        <v>0.3600749921891272</v>
      </c>
      <c r="I9">
        <f t="shared" si="6"/>
        <v>0.40347623787436809</v>
      </c>
      <c r="J9">
        <f t="shared" si="7"/>
        <v>0.44123883481624782</v>
      </c>
      <c r="K9">
        <f t="shared" si="8"/>
        <v>0.47472447285177988</v>
      </c>
      <c r="L9">
        <f t="shared" si="9"/>
        <v>0.50481717820749228</v>
      </c>
      <c r="M9">
        <f t="shared" si="10"/>
        <v>0.53213019360500879</v>
      </c>
      <c r="N9">
        <f t="shared" si="11"/>
        <v>0.55711036564679073</v>
      </c>
      <c r="O9">
        <f t="shared" si="12"/>
        <v>0.58009586250104028</v>
      </c>
      <c r="P9">
        <f t="shared" si="13"/>
        <v>0.60135040222043745</v>
      </c>
      <c r="Q9">
        <f t="shared" si="14"/>
        <v>0.62108470683037598</v>
      </c>
      <c r="R9">
        <f t="shared" si="15"/>
        <v>0.63947056706806282</v>
      </c>
      <c r="S9">
        <f t="shared" si="16"/>
        <v>0.65665041175613814</v>
      </c>
      <c r="T9">
        <f t="shared" si="17"/>
        <v>0.67274402524220456</v>
      </c>
      <c r="U9">
        <f t="shared" si="18"/>
        <v>0.68785339021100689</v>
      </c>
      <c r="V9">
        <f t="shared" si="19"/>
        <v>0.70206626025816687</v>
      </c>
      <c r="W9">
        <f t="shared" si="20"/>
        <v>0.71545884879696131</v>
      </c>
      <c r="X9">
        <f t="shared" si="21"/>
        <v>0.72809788890011573</v>
      </c>
      <c r="Y9">
        <v>0.95</v>
      </c>
      <c r="Z9">
        <v>0.97499999999999998</v>
      </c>
    </row>
    <row r="10" spans="1:26" x14ac:dyDescent="0.2">
      <c r="A10" s="8">
        <f t="shared" si="22"/>
        <v>7</v>
      </c>
      <c r="B10">
        <f t="shared" si="24"/>
        <v>1.0185916357881302</v>
      </c>
      <c r="C10" s="2">
        <f t="shared" si="25"/>
        <v>7.0000000000000007E-2</v>
      </c>
      <c r="D10" s="2">
        <f t="shared" si="23"/>
        <v>0.92999999999999994</v>
      </c>
      <c r="E10">
        <f t="shared" si="2"/>
        <v>0.17046342838319897</v>
      </c>
      <c r="F10">
        <f t="shared" si="3"/>
        <v>0.26457513110645908</v>
      </c>
      <c r="G10">
        <f t="shared" si="4"/>
        <v>0.33289506391170298</v>
      </c>
      <c r="H10">
        <f t="shared" si="5"/>
        <v>0.38760256707096252</v>
      </c>
      <c r="I10">
        <f t="shared" si="6"/>
        <v>0.43360267793937546</v>
      </c>
      <c r="J10">
        <f t="shared" si="7"/>
        <v>0.47341420365620368</v>
      </c>
      <c r="K10">
        <f t="shared" si="8"/>
        <v>0.50852914277596373</v>
      </c>
      <c r="L10">
        <f t="shared" si="9"/>
        <v>0.53991822200976558</v>
      </c>
      <c r="M10">
        <f t="shared" si="10"/>
        <v>0.56825623903141564</v>
      </c>
      <c r="N10">
        <f t="shared" si="11"/>
        <v>0.59403586694497656</v>
      </c>
      <c r="O10">
        <f t="shared" si="12"/>
        <v>0.61763063860258915</v>
      </c>
      <c r="P10">
        <f t="shared" si="13"/>
        <v>0.63933233575574822</v>
      </c>
      <c r="Q10">
        <f t="shared" si="14"/>
        <v>0.65937444914912668</v>
      </c>
      <c r="R10">
        <f t="shared" si="15"/>
        <v>0.67794757541693096</v>
      </c>
      <c r="S10">
        <f t="shared" si="16"/>
        <v>0.69520990497215429</v>
      </c>
      <c r="T10">
        <f t="shared" si="17"/>
        <v>0.7112945930957667</v>
      </c>
      <c r="U10">
        <f t="shared" si="18"/>
        <v>0.72631508062654238</v>
      </c>
      <c r="V10">
        <f t="shared" si="19"/>
        <v>0.74036902413450156</v>
      </c>
      <c r="W10">
        <f t="shared" si="20"/>
        <v>0.75354125790520676</v>
      </c>
      <c r="X10">
        <f t="shared" si="21"/>
        <v>0.76590606606352374</v>
      </c>
      <c r="Y10">
        <v>0.95</v>
      </c>
      <c r="Z10">
        <v>0.97499999999999998</v>
      </c>
    </row>
    <row r="11" spans="1:26" x14ac:dyDescent="0.2">
      <c r="A11" s="8">
        <f t="shared" si="22"/>
        <v>8</v>
      </c>
      <c r="B11">
        <f t="shared" si="24"/>
        <v>1.09375</v>
      </c>
      <c r="C11" s="2">
        <f t="shared" si="25"/>
        <v>0.08</v>
      </c>
      <c r="D11" s="2">
        <f t="shared" si="23"/>
        <v>0.92</v>
      </c>
      <c r="E11">
        <f t="shared" si="2"/>
        <v>0.18255489099382835</v>
      </c>
      <c r="F11">
        <f t="shared" si="3"/>
        <v>0.28284271247461901</v>
      </c>
      <c r="G11">
        <f t="shared" si="4"/>
        <v>0.35526550579298954</v>
      </c>
      <c r="H11">
        <f t="shared" si="5"/>
        <v>0.41295036021294373</v>
      </c>
      <c r="I11">
        <f t="shared" si="6"/>
        <v>0.46119468286980847</v>
      </c>
      <c r="J11">
        <f t="shared" si="7"/>
        <v>0.5027246371523878</v>
      </c>
      <c r="K11">
        <f t="shared" si="8"/>
        <v>0.53915855719834715</v>
      </c>
      <c r="L11">
        <f t="shared" si="9"/>
        <v>0.57155158280596163</v>
      </c>
      <c r="M11">
        <f t="shared" si="10"/>
        <v>0.60063864095456632</v>
      </c>
      <c r="N11">
        <f t="shared" si="11"/>
        <v>0.62695727405708856</v>
      </c>
      <c r="O11">
        <f t="shared" si="12"/>
        <v>0.65091568722631876</v>
      </c>
      <c r="P11">
        <f t="shared" si="13"/>
        <v>0.6728331864130217</v>
      </c>
      <c r="Q11">
        <f t="shared" si="14"/>
        <v>0.69296558047178447</v>
      </c>
      <c r="R11">
        <f t="shared" si="15"/>
        <v>0.71152187249985865</v>
      </c>
      <c r="S11">
        <f t="shared" si="16"/>
        <v>0.72867564365870319</v>
      </c>
      <c r="T11">
        <f t="shared" si="17"/>
        <v>0.74457306432832782</v>
      </c>
      <c r="U11">
        <f t="shared" si="18"/>
        <v>0.75933868458187048</v>
      </c>
      <c r="V11">
        <f t="shared" si="19"/>
        <v>0.77307971728038261</v>
      </c>
      <c r="W11">
        <f t="shared" si="20"/>
        <v>0.78588927060475444</v>
      </c>
      <c r="X11">
        <f t="shared" si="21"/>
        <v>0.79784883128983441</v>
      </c>
      <c r="Y11">
        <v>0.95</v>
      </c>
      <c r="Z11">
        <v>0.97499999999999998</v>
      </c>
    </row>
    <row r="12" spans="1:26" x14ac:dyDescent="0.2">
      <c r="A12" s="8">
        <f t="shared" si="22"/>
        <v>9</v>
      </c>
      <c r="B12">
        <f t="shared" si="24"/>
        <v>1.164104726615006</v>
      </c>
      <c r="C12" s="2">
        <f t="shared" si="25"/>
        <v>0.09</v>
      </c>
      <c r="D12" s="2">
        <f t="shared" si="23"/>
        <v>0.91</v>
      </c>
      <c r="E12">
        <f t="shared" si="2"/>
        <v>0.19397336804135654</v>
      </c>
      <c r="F12">
        <f t="shared" si="3"/>
        <v>0.3</v>
      </c>
      <c r="G12">
        <f t="shared" si="4"/>
        <v>0.37616233521892706</v>
      </c>
      <c r="H12">
        <f t="shared" si="5"/>
        <v>0.4365</v>
      </c>
      <c r="I12">
        <f t="shared" si="6"/>
        <v>0.48669030863998652</v>
      </c>
      <c r="J12">
        <f t="shared" si="7"/>
        <v>0.52966125000000008</v>
      </c>
      <c r="K12">
        <f t="shared" si="8"/>
        <v>0.56715467329051772</v>
      </c>
      <c r="L12">
        <f t="shared" si="9"/>
        <v>0.60030853124999994</v>
      </c>
      <c r="M12">
        <f t="shared" si="10"/>
        <v>0.62991687771793214</v>
      </c>
      <c r="N12">
        <f t="shared" si="11"/>
        <v>0.65656142894531244</v>
      </c>
      <c r="O12">
        <f t="shared" si="12"/>
        <v>0.68068452752144071</v>
      </c>
      <c r="P12">
        <f t="shared" si="13"/>
        <v>0.70263255215777343</v>
      </c>
      <c r="Q12">
        <f t="shared" si="14"/>
        <v>0.72268321963161586</v>
      </c>
      <c r="R12">
        <f t="shared" si="15"/>
        <v>0.74106354743750125</v>
      </c>
      <c r="S12">
        <f t="shared" si="16"/>
        <v>0.75796212100416316</v>
      </c>
      <c r="T12">
        <f t="shared" si="17"/>
        <v>0.7735377384488713</v>
      </c>
      <c r="U12">
        <f t="shared" si="18"/>
        <v>0.78792566790324658</v>
      </c>
      <c r="V12">
        <f t="shared" si="19"/>
        <v>0.80124228265544628</v>
      </c>
      <c r="W12">
        <f t="shared" si="20"/>
        <v>0.81358856454152029</v>
      </c>
      <c r="X12">
        <f t="shared" si="21"/>
        <v>0.8250527992596528</v>
      </c>
      <c r="Y12">
        <v>0.95</v>
      </c>
      <c r="Z12">
        <v>0.97499999999999998</v>
      </c>
    </row>
    <row r="13" spans="1:26" x14ac:dyDescent="0.2">
      <c r="A13" s="8">
        <f t="shared" si="22"/>
        <v>10</v>
      </c>
      <c r="B13" s="5">
        <f t="shared" si="24"/>
        <v>1.23046875</v>
      </c>
      <c r="C13" s="2">
        <f t="shared" si="25"/>
        <v>9.9999999999999992E-2</v>
      </c>
      <c r="D13" s="2">
        <f t="shared" si="23"/>
        <v>0.9</v>
      </c>
      <c r="E13">
        <f t="shared" si="2"/>
        <v>0.20483276469913342</v>
      </c>
      <c r="F13">
        <f t="shared" si="3"/>
        <v>0.31622776601683794</v>
      </c>
      <c r="G13">
        <f t="shared" si="4"/>
        <v>0.39581869640940781</v>
      </c>
      <c r="H13">
        <f t="shared" si="5"/>
        <v>0.458530260724415</v>
      </c>
      <c r="I13">
        <f t="shared" si="6"/>
        <v>0.5104102554355725</v>
      </c>
      <c r="J13">
        <f t="shared" si="7"/>
        <v>0.55458444465202961</v>
      </c>
      <c r="K13">
        <f t="shared" si="8"/>
        <v>0.59291617793441098</v>
      </c>
      <c r="L13">
        <f t="shared" si="9"/>
        <v>0.62662508259774052</v>
      </c>
      <c r="M13">
        <f t="shared" si="10"/>
        <v>0.65656360386208645</v>
      </c>
      <c r="N13">
        <f t="shared" si="11"/>
        <v>0.68335708497998793</v>
      </c>
      <c r="O13">
        <f t="shared" si="12"/>
        <v>0.70748154460422685</v>
      </c>
      <c r="P13">
        <f t="shared" si="13"/>
        <v>0.72931000690960812</v>
      </c>
      <c r="Q13">
        <f t="shared" si="14"/>
        <v>0.74914167793870523</v>
      </c>
      <c r="R13">
        <f t="shared" si="15"/>
        <v>0.7672211675015449</v>
      </c>
      <c r="S13">
        <f t="shared" si="16"/>
        <v>0.78375163486273358</v>
      </c>
      <c r="T13">
        <f t="shared" si="17"/>
        <v>0.79890406599623498</v>
      </c>
      <c r="U13">
        <f t="shared" si="18"/>
        <v>0.81282399867891719</v>
      </c>
      <c r="V13">
        <f t="shared" si="19"/>
        <v>0.82563651160112961</v>
      </c>
      <c r="W13">
        <f t="shared" si="20"/>
        <v>0.837450000970273</v>
      </c>
      <c r="X13">
        <f t="shared" si="21"/>
        <v>0.84835909036529011</v>
      </c>
      <c r="Y13">
        <v>0.95</v>
      </c>
      <c r="Z13">
        <v>0.97499999999999998</v>
      </c>
    </row>
    <row r="14" spans="1:26" x14ac:dyDescent="0.2">
      <c r="A14" s="8">
        <f t="shared" si="22"/>
        <v>11</v>
      </c>
      <c r="B14">
        <f t="shared" si="24"/>
        <v>1.2934496962388957</v>
      </c>
      <c r="C14" s="2">
        <f t="shared" si="25"/>
        <v>0.10999999999999999</v>
      </c>
      <c r="D14" s="2">
        <f t="shared" si="23"/>
        <v>0.89</v>
      </c>
      <c r="E14">
        <f t="shared" si="2"/>
        <v>0.21521902554364247</v>
      </c>
      <c r="F14">
        <f t="shared" si="3"/>
        <v>0.33166247903553997</v>
      </c>
      <c r="G14">
        <f t="shared" si="4"/>
        <v>0.41441083138499596</v>
      </c>
      <c r="H14">
        <f t="shared" si="5"/>
        <v>0.4792522822063553</v>
      </c>
      <c r="I14">
        <f t="shared" si="6"/>
        <v>0.53259796951753235</v>
      </c>
      <c r="J14">
        <f t="shared" si="7"/>
        <v>0.57776847582287438</v>
      </c>
      <c r="K14">
        <f t="shared" si="8"/>
        <v>0.61674721186789827</v>
      </c>
      <c r="L14">
        <f t="shared" si="9"/>
        <v>0.6508346527551262</v>
      </c>
      <c r="M14">
        <f t="shared" si="10"/>
        <v>0.6809410624608917</v>
      </c>
      <c r="N14">
        <f t="shared" si="11"/>
        <v>0.7077349380411172</v>
      </c>
      <c r="O14">
        <f t="shared" si="12"/>
        <v>0.73172553093001547</v>
      </c>
      <c r="P14">
        <f t="shared" si="13"/>
        <v>0.753312066555196</v>
      </c>
      <c r="Q14">
        <f t="shared" si="14"/>
        <v>0.77281478269139725</v>
      </c>
      <c r="R14">
        <f t="shared" si="15"/>
        <v>0.79049540723459877</v>
      </c>
      <c r="S14">
        <f t="shared" si="16"/>
        <v>0.80657118336920952</v>
      </c>
      <c r="T14">
        <f t="shared" si="17"/>
        <v>0.82122478235321938</v>
      </c>
      <c r="U14">
        <f t="shared" si="18"/>
        <v>0.83461150019891228</v>
      </c>
      <c r="V14">
        <f t="shared" si="19"/>
        <v>0.84686460471781833</v>
      </c>
      <c r="W14">
        <f t="shared" si="20"/>
        <v>0.85809938911979255</v>
      </c>
      <c r="X14">
        <f t="shared" si="21"/>
        <v>0.86841629984983981</v>
      </c>
      <c r="Y14">
        <v>0.95</v>
      </c>
      <c r="Z14">
        <v>0.97499999999999998</v>
      </c>
    </row>
    <row r="15" spans="1:26" x14ac:dyDescent="0.2">
      <c r="A15" s="8">
        <f t="shared" si="22"/>
        <v>12</v>
      </c>
      <c r="B15">
        <f t="shared" si="24"/>
        <v>1.353515625</v>
      </c>
      <c r="C15" s="2">
        <f t="shared" si="25"/>
        <v>0.11999999999999998</v>
      </c>
      <c r="D15" s="2">
        <f t="shared" si="23"/>
        <v>0.88</v>
      </c>
      <c r="E15">
        <f t="shared" si="2"/>
        <v>0.22519890061842532</v>
      </c>
      <c r="F15">
        <f t="shared" si="3"/>
        <v>0.34641016151377541</v>
      </c>
      <c r="G15">
        <f t="shared" si="4"/>
        <v>0.43207583981301867</v>
      </c>
      <c r="H15">
        <f t="shared" si="5"/>
        <v>0.49883063257983656</v>
      </c>
      <c r="I15">
        <f t="shared" si="6"/>
        <v>0.55344364414051339</v>
      </c>
      <c r="J15">
        <f t="shared" si="7"/>
        <v>0.59942814348343698</v>
      </c>
      <c r="K15">
        <f t="shared" si="8"/>
        <v>0.63888657838706975</v>
      </c>
      <c r="L15">
        <f t="shared" si="9"/>
        <v>0.67319965147941063</v>
      </c>
      <c r="M15">
        <f t="shared" si="10"/>
        <v>0.70333496307590082</v>
      </c>
      <c r="N15">
        <f t="shared" si="11"/>
        <v>0.73000371263631036</v>
      </c>
      <c r="O15">
        <f t="shared" si="12"/>
        <v>0.75374792176583083</v>
      </c>
      <c r="P15">
        <f t="shared" si="13"/>
        <v>0.77499252907257477</v>
      </c>
      <c r="Q15">
        <f t="shared" si="14"/>
        <v>0.79407828871777475</v>
      </c>
      <c r="R15">
        <f t="shared" si="15"/>
        <v>0.81128350766449486</v>
      </c>
      <c r="S15">
        <f t="shared" si="16"/>
        <v>0.82683895602643098</v>
      </c>
      <c r="T15">
        <f t="shared" si="17"/>
        <v>0.84093842159960674</v>
      </c>
      <c r="U15">
        <f t="shared" si="18"/>
        <v>0.85374638410927384</v>
      </c>
      <c r="V15">
        <f t="shared" si="19"/>
        <v>0.86540372559607404</v>
      </c>
      <c r="W15">
        <f t="shared" si="20"/>
        <v>0.87603206572141668</v>
      </c>
      <c r="X15">
        <f t="shared" si="21"/>
        <v>0.88573711158424906</v>
      </c>
      <c r="Y15">
        <v>0.95</v>
      </c>
      <c r="Z15">
        <v>0.97499999999999998</v>
      </c>
    </row>
    <row r="16" spans="1:26" x14ac:dyDescent="0.2">
      <c r="A16" s="8">
        <f t="shared" si="22"/>
        <v>13</v>
      </c>
      <c r="B16">
        <f t="shared" si="24"/>
        <v>1.4110360322606135</v>
      </c>
      <c r="C16" s="2">
        <f t="shared" si="25"/>
        <v>0.12999999999999998</v>
      </c>
      <c r="D16" s="2">
        <f t="shared" si="23"/>
        <v>0.87</v>
      </c>
      <c r="E16">
        <f t="shared" si="2"/>
        <v>0.23482546905318039</v>
      </c>
      <c r="F16">
        <f t="shared" si="3"/>
        <v>0.3605551275463989</v>
      </c>
      <c r="G16">
        <f t="shared" si="4"/>
        <v>0.44892288491753313</v>
      </c>
      <c r="H16">
        <f t="shared" si="5"/>
        <v>0.51739660802908249</v>
      </c>
      <c r="I16">
        <f t="shared" si="6"/>
        <v>0.57309938611885769</v>
      </c>
      <c r="J16">
        <f t="shared" si="7"/>
        <v>0.6197356740440334</v>
      </c>
      <c r="K16">
        <f t="shared" si="8"/>
        <v>0.65952623095497964</v>
      </c>
      <c r="L16">
        <f t="shared" si="9"/>
        <v>0.69393149690487288</v>
      </c>
      <c r="M16">
        <f t="shared" si="10"/>
        <v>0.72397596381848761</v>
      </c>
      <c r="N16">
        <f t="shared" si="11"/>
        <v>0.75041306705768673</v>
      </c>
      <c r="O16">
        <f t="shared" si="12"/>
        <v>0.77381709056626724</v>
      </c>
      <c r="P16">
        <f t="shared" si="13"/>
        <v>0.79463813648734039</v>
      </c>
      <c r="Q16">
        <f t="shared" si="14"/>
        <v>0.81323689081223827</v>
      </c>
      <c r="R16">
        <f t="shared" si="15"/>
        <v>0.82990762935748885</v>
      </c>
      <c r="S16">
        <f t="shared" si="16"/>
        <v>0.84489402270207969</v>
      </c>
      <c r="T16">
        <f t="shared" si="17"/>
        <v>0.85840034109758756</v>
      </c>
      <c r="U16">
        <f t="shared" si="18"/>
        <v>0.87059961379663098</v>
      </c>
      <c r="V16">
        <f t="shared" si="19"/>
        <v>0.88163970911060541</v>
      </c>
      <c r="W16">
        <f t="shared" si="20"/>
        <v>0.89164795662228702</v>
      </c>
      <c r="X16">
        <f t="shared" si="21"/>
        <v>0.90073472316130188</v>
      </c>
      <c r="Y16">
        <v>0.95</v>
      </c>
      <c r="Z16">
        <v>0.97499999999999998</v>
      </c>
    </row>
    <row r="17" spans="1:26" x14ac:dyDescent="0.2">
      <c r="A17" s="8">
        <f t="shared" si="22"/>
        <v>14</v>
      </c>
      <c r="B17">
        <f t="shared" si="24"/>
        <v>1.46630859375</v>
      </c>
      <c r="C17" s="2">
        <f t="shared" si="25"/>
        <v>0.13999999999999999</v>
      </c>
      <c r="D17" s="2">
        <f t="shared" si="23"/>
        <v>0.86</v>
      </c>
      <c r="E17">
        <f t="shared" si="2"/>
        <v>0.24414177534616019</v>
      </c>
      <c r="F17">
        <f t="shared" si="3"/>
        <v>0.37416573867739411</v>
      </c>
      <c r="G17">
        <f t="shared" si="4"/>
        <v>0.46504058032742274</v>
      </c>
      <c r="H17">
        <f t="shared" si="5"/>
        <v>0.53505700630867359</v>
      </c>
      <c r="I17">
        <f t="shared" si="6"/>
        <v>0.59168922851667993</v>
      </c>
      <c r="J17">
        <f t="shared" si="7"/>
        <v>0.63883187393084884</v>
      </c>
      <c r="K17">
        <f t="shared" si="8"/>
        <v>0.67882349847088885</v>
      </c>
      <c r="L17">
        <f t="shared" si="9"/>
        <v>0.71320386239340783</v>
      </c>
      <c r="M17">
        <f t="shared" si="10"/>
        <v>0.74305390317999154</v>
      </c>
      <c r="N17">
        <f t="shared" si="11"/>
        <v>0.76916878371148334</v>
      </c>
      <c r="O17">
        <f t="shared" si="12"/>
        <v>0.79215447922428317</v>
      </c>
      <c r="P17">
        <f t="shared" si="13"/>
        <v>0.81248563281167374</v>
      </c>
      <c r="Q17">
        <f t="shared" si="14"/>
        <v>0.83054220231345688</v>
      </c>
      <c r="R17">
        <f t="shared" si="15"/>
        <v>0.84663374885232412</v>
      </c>
      <c r="S17">
        <f t="shared" si="16"/>
        <v>0.86101614864270848</v>
      </c>
      <c r="T17">
        <f t="shared" si="17"/>
        <v>0.87390345866192909</v>
      </c>
      <c r="U17">
        <f t="shared" si="18"/>
        <v>0.88547656956298781</v>
      </c>
      <c r="V17">
        <f t="shared" si="19"/>
        <v>0.89588966219592303</v>
      </c>
      <c r="W17">
        <f t="shared" si="20"/>
        <v>0.90527512202551974</v>
      </c>
      <c r="X17">
        <f t="shared" si="21"/>
        <v>0.91374734528853352</v>
      </c>
      <c r="Y17">
        <v>0.95</v>
      </c>
      <c r="Z17">
        <v>0.97499999999999998</v>
      </c>
    </row>
    <row r="18" spans="1:26" x14ac:dyDescent="0.2">
      <c r="A18" s="8">
        <f t="shared" si="22"/>
        <v>15</v>
      </c>
      <c r="B18">
        <f t="shared" si="24"/>
        <v>1.5195772655114299</v>
      </c>
      <c r="C18" s="2">
        <f t="shared" si="25"/>
        <v>0.15</v>
      </c>
      <c r="D18" s="2">
        <f t="shared" si="23"/>
        <v>0.85</v>
      </c>
      <c r="E18">
        <f t="shared" si="2"/>
        <v>0.25318331110663495</v>
      </c>
      <c r="F18">
        <f t="shared" si="3"/>
        <v>0.3872983346207417</v>
      </c>
      <c r="G18">
        <f t="shared" si="4"/>
        <v>0.48050203813455111</v>
      </c>
      <c r="H18">
        <f t="shared" si="5"/>
        <v>0.55190012683455691</v>
      </c>
      <c r="I18">
        <f t="shared" si="6"/>
        <v>0.6093159834503703</v>
      </c>
      <c r="J18">
        <f t="shared" si="7"/>
        <v>0.65683376937086413</v>
      </c>
      <c r="K18">
        <f t="shared" si="8"/>
        <v>0.69690946626512729</v>
      </c>
      <c r="L18">
        <f t="shared" si="9"/>
        <v>0.73116176616741502</v>
      </c>
      <c r="M18">
        <f t="shared" si="10"/>
        <v>0.7607275751730217</v>
      </c>
      <c r="N18">
        <f t="shared" si="11"/>
        <v>0.78644321378484983</v>
      </c>
      <c r="O18">
        <f t="shared" si="12"/>
        <v>0.80894570190343074</v>
      </c>
      <c r="P18">
        <f t="shared" si="13"/>
        <v>0.82873352121218746</v>
      </c>
      <c r="Q18">
        <f t="shared" si="14"/>
        <v>0.84620516346783792</v>
      </c>
      <c r="R18">
        <f t="shared" si="15"/>
        <v>0.86168471908265465</v>
      </c>
      <c r="S18">
        <f t="shared" si="16"/>
        <v>0.8754395102337571</v>
      </c>
      <c r="T18">
        <f t="shared" si="17"/>
        <v>0.88769262883041611</v>
      </c>
      <c r="U18">
        <f t="shared" si="18"/>
        <v>0.89863209200138661</v>
      </c>
      <c r="V18">
        <f t="shared" si="19"/>
        <v>0.90841768191066374</v>
      </c>
      <c r="W18">
        <f t="shared" si="20"/>
        <v>0.91718615741549003</v>
      </c>
      <c r="X18">
        <f t="shared" si="21"/>
        <v>0.92505529396675135</v>
      </c>
      <c r="Y18">
        <v>0.95</v>
      </c>
      <c r="Z18">
        <v>0.97499999999999998</v>
      </c>
    </row>
    <row r="19" spans="1:26" x14ac:dyDescent="0.2">
      <c r="A19" s="8">
        <f t="shared" si="22"/>
        <v>16</v>
      </c>
      <c r="B19">
        <f t="shared" si="24"/>
        <v>1.571044921875</v>
      </c>
      <c r="C19" s="2">
        <f t="shared" si="25"/>
        <v>0.16</v>
      </c>
      <c r="D19" s="2">
        <f t="shared" si="23"/>
        <v>0.84</v>
      </c>
      <c r="E19">
        <f t="shared" si="2"/>
        <v>0.26197976086890928</v>
      </c>
      <c r="F19">
        <f t="shared" si="3"/>
        <v>0.4</v>
      </c>
      <c r="G19">
        <f t="shared" si="4"/>
        <v>0.49536842453130914</v>
      </c>
      <c r="H19">
        <f t="shared" si="5"/>
        <v>0.56799999999999995</v>
      </c>
      <c r="I19">
        <f t="shared" si="6"/>
        <v>0.62606607618225296</v>
      </c>
      <c r="J19">
        <f t="shared" si="7"/>
        <v>0.67383999999999999</v>
      </c>
      <c r="K19">
        <f t="shared" si="8"/>
        <v>0.71389489809168727</v>
      </c>
      <c r="L19">
        <f t="shared" si="9"/>
        <v>0.74792800000000004</v>
      </c>
      <c r="M19">
        <f t="shared" si="10"/>
        <v>0.77713164986647987</v>
      </c>
      <c r="N19">
        <f t="shared" si="11"/>
        <v>0.8023826799999999</v>
      </c>
      <c r="O19">
        <f t="shared" si="12"/>
        <v>0.82434842452499191</v>
      </c>
      <c r="P19">
        <f t="shared" si="13"/>
        <v>0.84355041807999998</v>
      </c>
      <c r="Q19">
        <f t="shared" si="14"/>
        <v>0.86040487062785542</v>
      </c>
      <c r="R19">
        <f t="shared" si="15"/>
        <v>0.87524957640160006</v>
      </c>
      <c r="S19">
        <f t="shared" si="16"/>
        <v>0.88836248422146036</v>
      </c>
      <c r="T19">
        <f t="shared" si="17"/>
        <v>0.89997491989244804</v>
      </c>
      <c r="U19">
        <f t="shared" si="18"/>
        <v>0.91028125327884679</v>
      </c>
      <c r="V19">
        <f t="shared" si="19"/>
        <v>0.91944612789149083</v>
      </c>
      <c r="W19">
        <f t="shared" si="20"/>
        <v>0.92760997422774505</v>
      </c>
      <c r="X19">
        <f t="shared" si="21"/>
        <v>0.9348932862373982</v>
      </c>
      <c r="Y19">
        <v>0.95</v>
      </c>
      <c r="Z19">
        <v>0.97499999999999998</v>
      </c>
    </row>
    <row r="20" spans="1:26" x14ac:dyDescent="0.2">
      <c r="A20" s="8">
        <f t="shared" si="22"/>
        <v>17</v>
      </c>
      <c r="B20">
        <f t="shared" si="24"/>
        <v>1.6208824165455253</v>
      </c>
      <c r="C20" s="2">
        <f t="shared" si="25"/>
        <v>0.17</v>
      </c>
      <c r="D20" s="2">
        <f t="shared" si="23"/>
        <v>0.83</v>
      </c>
      <c r="E20">
        <f t="shared" si="2"/>
        <v>0.27055626226830076</v>
      </c>
      <c r="F20">
        <f t="shared" si="3"/>
        <v>0.41231056256176607</v>
      </c>
      <c r="G20">
        <f t="shared" si="4"/>
        <v>0.50969152952876873</v>
      </c>
      <c r="H20">
        <f t="shared" si="5"/>
        <v>0.58341944602489904</v>
      </c>
      <c r="I20">
        <f t="shared" si="6"/>
        <v>0.64201304407956106</v>
      </c>
      <c r="J20">
        <f t="shared" si="7"/>
        <v>0.68993472598069927</v>
      </c>
      <c r="K20">
        <f t="shared" si="8"/>
        <v>0.72987452974128708</v>
      </c>
      <c r="L20">
        <f t="shared" si="9"/>
        <v>0.76360779461679429</v>
      </c>
      <c r="M20">
        <f t="shared" si="10"/>
        <v>0.7923817009692008</v>
      </c>
      <c r="N20">
        <f t="shared" si="11"/>
        <v>0.81711286071375844</v>
      </c>
      <c r="O20">
        <f t="shared" si="12"/>
        <v>0.83849810285290594</v>
      </c>
      <c r="P20">
        <f t="shared" si="13"/>
        <v>0.85708114508819067</v>
      </c>
      <c r="Q20">
        <f t="shared" si="14"/>
        <v>0.87329502427424721</v>
      </c>
      <c r="R20">
        <f t="shared" si="15"/>
        <v>0.88749034811640448</v>
      </c>
      <c r="S20">
        <f t="shared" si="16"/>
        <v>0.89995481945552092</v>
      </c>
      <c r="T20">
        <f t="shared" si="17"/>
        <v>0.91092715530743495</v>
      </c>
      <c r="U20">
        <f t="shared" si="18"/>
        <v>0.92060727412261434</v>
      </c>
      <c r="V20">
        <f t="shared" si="19"/>
        <v>0.92916392090295563</v>
      </c>
      <c r="W20">
        <f t="shared" si="20"/>
        <v>0.93674048576843771</v>
      </c>
      <c r="X20">
        <f t="shared" si="21"/>
        <v>0.9434595188225553</v>
      </c>
      <c r="Y20">
        <v>0.95</v>
      </c>
      <c r="Z20">
        <v>0.97499999999999998</v>
      </c>
    </row>
    <row r="21" spans="1:26" x14ac:dyDescent="0.2">
      <c r="A21" s="8">
        <f t="shared" si="22"/>
        <v>18</v>
      </c>
      <c r="B21">
        <f t="shared" si="24"/>
        <v>1.6692352294921875</v>
      </c>
      <c r="C21" s="2">
        <f t="shared" si="25"/>
        <v>0.18000000000000002</v>
      </c>
      <c r="D21" s="2">
        <f t="shared" si="23"/>
        <v>0.82</v>
      </c>
      <c r="E21">
        <f t="shared" si="2"/>
        <v>0.27893433611357099</v>
      </c>
      <c r="F21">
        <f t="shared" si="3"/>
        <v>0.42426406871192857</v>
      </c>
      <c r="G21">
        <f t="shared" si="4"/>
        <v>0.52351566578212161</v>
      </c>
      <c r="H21">
        <f t="shared" si="5"/>
        <v>0.59821233688381925</v>
      </c>
      <c r="I21">
        <f t="shared" si="6"/>
        <v>0.65722012600092916</v>
      </c>
      <c r="J21">
        <f t="shared" si="7"/>
        <v>0.70519052180953212</v>
      </c>
      <c r="K21">
        <f t="shared" si="8"/>
        <v>0.74493025190446716</v>
      </c>
      <c r="L21">
        <f t="shared" si="9"/>
        <v>0.77829228150876906</v>
      </c>
      <c r="M21">
        <f t="shared" si="10"/>
        <v>0.80657794039666797</v>
      </c>
      <c r="N21">
        <f t="shared" si="11"/>
        <v>0.83074279409297169</v>
      </c>
      <c r="O21">
        <f t="shared" si="12"/>
        <v>0.85151225556431653</v>
      </c>
      <c r="P21">
        <f t="shared" si="13"/>
        <v>0.86945127238011322</v>
      </c>
      <c r="Q21">
        <f t="shared" si="14"/>
        <v>0.88500874505292726</v>
      </c>
      <c r="R21">
        <f t="shared" si="15"/>
        <v>0.89854714522594781</v>
      </c>
      <c r="S21">
        <f t="shared" si="16"/>
        <v>0.91036301094276817</v>
      </c>
      <c r="T21">
        <f t="shared" si="17"/>
        <v>0.92070157412141918</v>
      </c>
      <c r="U21">
        <f t="shared" si="18"/>
        <v>0.92976747577045959</v>
      </c>
      <c r="V21">
        <f t="shared" si="19"/>
        <v>0.93773279133481258</v>
      </c>
      <c r="W21">
        <f t="shared" si="20"/>
        <v>0.9447431568610074</v>
      </c>
      <c r="X21">
        <f t="shared" si="21"/>
        <v>0.95092252288785195</v>
      </c>
      <c r="Y21">
        <v>0.95</v>
      </c>
      <c r="Z21">
        <v>0.97499999999999998</v>
      </c>
    </row>
    <row r="22" spans="1:26" x14ac:dyDescent="0.2">
      <c r="A22" s="8">
        <f t="shared" si="22"/>
        <v>19</v>
      </c>
      <c r="B22">
        <f t="shared" si="24"/>
        <v>1.7162284410482034</v>
      </c>
      <c r="C22" s="2">
        <f t="shared" si="25"/>
        <v>0.19000000000000003</v>
      </c>
      <c r="D22" s="2">
        <f t="shared" si="23"/>
        <v>0.80999999999999994</v>
      </c>
      <c r="E22">
        <f t="shared" si="2"/>
        <v>0.28713258625741256</v>
      </c>
      <c r="F22">
        <f t="shared" si="3"/>
        <v>0.43588989435406739</v>
      </c>
      <c r="G22">
        <f t="shared" si="4"/>
        <v>0.53687909904632647</v>
      </c>
      <c r="H22">
        <f t="shared" si="5"/>
        <v>0.61242530156746466</v>
      </c>
      <c r="I22">
        <f t="shared" si="6"/>
        <v>0.67174221595234007</v>
      </c>
      <c r="J22">
        <f t="shared" si="7"/>
        <v>0.71967056144960351</v>
      </c>
      <c r="K22">
        <f t="shared" si="8"/>
        <v>0.7591335157074367</v>
      </c>
      <c r="L22">
        <f t="shared" si="9"/>
        <v>0.79206111187004713</v>
      </c>
      <c r="M22">
        <f t="shared" si="10"/>
        <v>0.81980804668026108</v>
      </c>
      <c r="N22">
        <f t="shared" si="11"/>
        <v>0.84336791448053672</v>
      </c>
      <c r="O22">
        <f t="shared" si="12"/>
        <v>0.86349370898069455</v>
      </c>
      <c r="P22">
        <f t="shared" si="13"/>
        <v>0.88077057358358357</v>
      </c>
      <c r="Q22">
        <f t="shared" si="14"/>
        <v>0.89566224212919554</v>
      </c>
      <c r="R22">
        <f t="shared" si="15"/>
        <v>0.90854204796759563</v>
      </c>
      <c r="S22">
        <f t="shared" si="16"/>
        <v>0.91971440691407491</v>
      </c>
      <c r="T22">
        <f t="shared" si="17"/>
        <v>0.92943016405785639</v>
      </c>
      <c r="U22">
        <f t="shared" si="18"/>
        <v>0.93789784349144345</v>
      </c>
      <c r="V22">
        <f t="shared" si="19"/>
        <v>0.94529207721389807</v>
      </c>
      <c r="W22">
        <f t="shared" si="20"/>
        <v>0.95176003984689628</v>
      </c>
      <c r="X22">
        <f t="shared" si="21"/>
        <v>0.95742644077826988</v>
      </c>
      <c r="Y22">
        <v>0.95</v>
      </c>
      <c r="Z22">
        <v>0.97499999999999998</v>
      </c>
    </row>
    <row r="23" spans="1:26" x14ac:dyDescent="0.2">
      <c r="A23" s="8">
        <f t="shared" si="22"/>
        <v>20</v>
      </c>
      <c r="B23" s="5">
        <f t="shared" si="24"/>
        <v>1.7619705200195312</v>
      </c>
      <c r="C23" s="2">
        <f t="shared" si="25"/>
        <v>0.20000000000000004</v>
      </c>
      <c r="D23" s="2">
        <f t="shared" si="23"/>
        <v>0.79999999999999993</v>
      </c>
      <c r="E23">
        <f t="shared" si="2"/>
        <v>0.29516723530086658</v>
      </c>
      <c r="F23">
        <f t="shared" si="3"/>
        <v>0.44721359549995798</v>
      </c>
      <c r="G23">
        <f t="shared" si="4"/>
        <v>0.54981514424789912</v>
      </c>
      <c r="H23">
        <f t="shared" si="5"/>
        <v>0.62609903369994113</v>
      </c>
      <c r="I23">
        <f t="shared" si="6"/>
        <v>0.68562736235298316</v>
      </c>
      <c r="J23">
        <f t="shared" si="7"/>
        <v>0.7334302966199312</v>
      </c>
      <c r="K23">
        <f t="shared" si="8"/>
        <v>0.77254718194023697</v>
      </c>
      <c r="L23">
        <f t="shared" si="9"/>
        <v>0.80498447189992428</v>
      </c>
      <c r="M23">
        <f t="shared" si="10"/>
        <v>0.83214934394292506</v>
      </c>
      <c r="N23">
        <f t="shared" si="11"/>
        <v>0.85507239459591966</v>
      </c>
      <c r="O23">
        <f t="shared" si="12"/>
        <v>0.87453310358928138</v>
      </c>
      <c r="P23">
        <f t="shared" si="13"/>
        <v>0.89113569893703615</v>
      </c>
      <c r="Q23">
        <f t="shared" si="14"/>
        <v>0.90535765605935858</v>
      </c>
      <c r="R23">
        <f t="shared" si="15"/>
        <v>0.9175821221205217</v>
      </c>
      <c r="S23">
        <f t="shared" si="16"/>
        <v>0.92812040249880012</v>
      </c>
      <c r="T23">
        <f t="shared" si="17"/>
        <v>0.93722803648539654</v>
      </c>
      <c r="U23">
        <f t="shared" si="18"/>
        <v>0.94511658650691666</v>
      </c>
      <c r="V23">
        <f t="shared" si="19"/>
        <v>0.95196247225905306</v>
      </c>
      <c r="W23">
        <f t="shared" si="20"/>
        <v>0.95791371328949837</v>
      </c>
      <c r="X23">
        <f t="shared" si="21"/>
        <v>0.96309515706581539</v>
      </c>
      <c r="Y23">
        <v>0.95</v>
      </c>
      <c r="Z23">
        <v>0.97499999999999998</v>
      </c>
    </row>
    <row r="24" spans="1:26" x14ac:dyDescent="0.2">
      <c r="A24" s="8">
        <f t="shared" si="22"/>
        <v>21</v>
      </c>
      <c r="B24">
        <f t="shared" si="24"/>
        <v>1.8065562537349509</v>
      </c>
      <c r="C24" s="2">
        <f t="shared" si="25"/>
        <v>0.21000000000000005</v>
      </c>
      <c r="D24" s="2">
        <f t="shared" si="23"/>
        <v>0.78999999999999992</v>
      </c>
      <c r="E24">
        <f t="shared" si="2"/>
        <v>0.30305254089347</v>
      </c>
      <c r="F24">
        <f t="shared" si="3"/>
        <v>0.45825756949558405</v>
      </c>
      <c r="G24">
        <f t="shared" si="4"/>
        <v>0.56235301807208105</v>
      </c>
      <c r="H24">
        <f t="shared" si="5"/>
        <v>0.63926930944633975</v>
      </c>
      <c r="I24">
        <f t="shared" si="6"/>
        <v>0.69891793605281616</v>
      </c>
      <c r="J24">
        <f t="shared" si="7"/>
        <v>0.74651876536716244</v>
      </c>
      <c r="K24">
        <f t="shared" si="8"/>
        <v>0.78522696421664062</v>
      </c>
      <c r="L24">
        <f t="shared" si="9"/>
        <v>0.81712465718170413</v>
      </c>
      <c r="M24">
        <f t="shared" si="10"/>
        <v>0.84367050614471617</v>
      </c>
      <c r="N24">
        <f t="shared" si="11"/>
        <v>0.86593097989850598</v>
      </c>
      <c r="O24">
        <f t="shared" si="12"/>
        <v>0.88471086003198696</v>
      </c>
      <c r="P24">
        <f t="shared" si="13"/>
        <v>0.90063227535015211</v>
      </c>
      <c r="Q24">
        <f t="shared" si="14"/>
        <v>0.9141852960055723</v>
      </c>
      <c r="R24">
        <f t="shared" si="15"/>
        <v>0.92576179680638593</v>
      </c>
      <c r="S24">
        <f t="shared" si="16"/>
        <v>0.93567896162323294</v>
      </c>
      <c r="T24">
        <f t="shared" si="17"/>
        <v>0.94419609576035168</v>
      </c>
      <c r="U24">
        <f t="shared" si="18"/>
        <v>0.95152695773865503</v>
      </c>
      <c r="V24">
        <f t="shared" si="19"/>
        <v>0.95784899842313254</v>
      </c>
      <c r="W24">
        <f t="shared" si="20"/>
        <v>0.9633104089680038</v>
      </c>
      <c r="X24">
        <f t="shared" si="21"/>
        <v>0.96803558079875196</v>
      </c>
      <c r="Y24">
        <v>0.95</v>
      </c>
      <c r="Z24">
        <v>0.97499999999999998</v>
      </c>
    </row>
    <row r="25" spans="1:26" x14ac:dyDescent="0.2">
      <c r="A25" s="8">
        <f t="shared" si="22"/>
        <v>22</v>
      </c>
      <c r="B25">
        <f t="shared" si="24"/>
        <v>1.8500690460205078</v>
      </c>
      <c r="C25" s="2">
        <f t="shared" si="25"/>
        <v>0.22000000000000006</v>
      </c>
      <c r="D25" s="2">
        <f t="shared" si="23"/>
        <v>0.77999999999999992</v>
      </c>
      <c r="E25">
        <f t="shared" si="2"/>
        <v>0.31080112365240059</v>
      </c>
      <c r="F25">
        <f t="shared" si="3"/>
        <v>0.46904157598234303</v>
      </c>
      <c r="G25">
        <f t="shared" si="4"/>
        <v>0.57451851111879559</v>
      </c>
      <c r="H25">
        <f t="shared" si="5"/>
        <v>0.65196779061545673</v>
      </c>
      <c r="I25">
        <f t="shared" si="6"/>
        <v>0.71165155260132096</v>
      </c>
      <c r="J25">
        <f t="shared" si="7"/>
        <v>0.75897962617582837</v>
      </c>
      <c r="K25">
        <f t="shared" si="8"/>
        <v>0.79722257048641665</v>
      </c>
      <c r="L25">
        <f t="shared" si="9"/>
        <v>0.82853731929006991</v>
      </c>
      <c r="M25">
        <f t="shared" si="10"/>
        <v>0.8544329081581663</v>
      </c>
      <c r="N25">
        <f t="shared" si="11"/>
        <v>0.87601044484053958</v>
      </c>
      <c r="O25">
        <f t="shared" si="12"/>
        <v>0.89409874227724617</v>
      </c>
      <c r="P25">
        <f t="shared" si="13"/>
        <v>0.90933657897696951</v>
      </c>
      <c r="Q25">
        <f t="shared" si="14"/>
        <v>0.92222542465259383</v>
      </c>
      <c r="R25">
        <f t="shared" si="15"/>
        <v>0.93316476488451672</v>
      </c>
      <c r="S25">
        <f t="shared" si="16"/>
        <v>0.94247663596284403</v>
      </c>
      <c r="T25">
        <f t="shared" si="17"/>
        <v>0.95042317953469735</v>
      </c>
      <c r="U25">
        <f t="shared" si="18"/>
        <v>0.95721951779670622</v>
      </c>
      <c r="V25">
        <f t="shared" si="19"/>
        <v>0.96304339524764215</v>
      </c>
      <c r="W25">
        <f t="shared" si="20"/>
        <v>0.9680425275194473</v>
      </c>
      <c r="X25">
        <f t="shared" si="21"/>
        <v>0.97234028748951129</v>
      </c>
      <c r="Y25">
        <v>0.95</v>
      </c>
      <c r="Z25">
        <v>0.97499999999999998</v>
      </c>
    </row>
    <row r="26" spans="1:26" x14ac:dyDescent="0.2">
      <c r="A26" s="8">
        <f t="shared" si="22"/>
        <v>23</v>
      </c>
      <c r="B26">
        <f t="shared" si="24"/>
        <v>1.8925827420080439</v>
      </c>
      <c r="C26" s="2">
        <f t="shared" si="25"/>
        <v>0.23000000000000007</v>
      </c>
      <c r="D26" s="2">
        <f t="shared" si="23"/>
        <v>0.76999999999999991</v>
      </c>
      <c r="E26">
        <f t="shared" si="2"/>
        <v>0.3184242286319004</v>
      </c>
      <c r="F26">
        <f t="shared" si="3"/>
        <v>0.47958315233127202</v>
      </c>
      <c r="G26">
        <f t="shared" si="4"/>
        <v>0.58633452423890409</v>
      </c>
      <c r="H26">
        <f t="shared" si="5"/>
        <v>0.66422266597881174</v>
      </c>
      <c r="I26">
        <f t="shared" si="6"/>
        <v>0.72386180931716593</v>
      </c>
      <c r="J26">
        <f t="shared" si="7"/>
        <v>0.77085198511026587</v>
      </c>
      <c r="K26">
        <f t="shared" si="8"/>
        <v>0.80857861692537525</v>
      </c>
      <c r="L26">
        <f t="shared" si="9"/>
        <v>0.83927246488628238</v>
      </c>
      <c r="M26">
        <f t="shared" si="10"/>
        <v>0.86449170994679325</v>
      </c>
      <c r="N26">
        <f t="shared" si="11"/>
        <v>0.88537076313537344</v>
      </c>
      <c r="O26">
        <f t="shared" si="12"/>
        <v>0.90276111583700835</v>
      </c>
      <c r="P26">
        <f t="shared" si="13"/>
        <v>0.9173168838219935</v>
      </c>
      <c r="Q26">
        <f t="shared" si="14"/>
        <v>0.9295496999601589</v>
      </c>
      <c r="R26">
        <f t="shared" si="15"/>
        <v>0.93986552067329943</v>
      </c>
      <c r="S26">
        <f t="shared" si="16"/>
        <v>0.94859020129076765</v>
      </c>
      <c r="T26">
        <f t="shared" si="17"/>
        <v>0.95598779602198336</v>
      </c>
      <c r="U26">
        <f t="shared" si="18"/>
        <v>0.96227397491369815</v>
      </c>
      <c r="V26">
        <f t="shared" si="19"/>
        <v>0.96762606353931457</v>
      </c>
      <c r="W26">
        <f t="shared" si="20"/>
        <v>0.97219068615102211</v>
      </c>
      <c r="X26">
        <f t="shared" si="21"/>
        <v>0.97608967030608462</v>
      </c>
      <c r="Y26">
        <v>0.95</v>
      </c>
      <c r="Z26">
        <v>0.97499999999999998</v>
      </c>
    </row>
    <row r="27" spans="1:26" x14ac:dyDescent="0.2">
      <c r="A27" s="8">
        <f t="shared" si="22"/>
        <v>24</v>
      </c>
      <c r="B27">
        <f t="shared" si="24"/>
        <v>1.9341630935668945</v>
      </c>
      <c r="C27" s="2">
        <f t="shared" si="25"/>
        <v>0.24000000000000007</v>
      </c>
      <c r="D27" s="2">
        <f t="shared" si="23"/>
        <v>0.7599999999999999</v>
      </c>
      <c r="E27">
        <f t="shared" si="2"/>
        <v>0.32593193612447641</v>
      </c>
      <c r="F27">
        <f t="shared" si="3"/>
        <v>0.48989794855663571</v>
      </c>
      <c r="G27">
        <f t="shared" si="4"/>
        <v>0.59782150117883748</v>
      </c>
      <c r="H27">
        <f t="shared" si="5"/>
        <v>0.67605916900815721</v>
      </c>
      <c r="I27">
        <f t="shared" si="6"/>
        <v>0.73557888080638045</v>
      </c>
      <c r="J27">
        <f t="shared" si="7"/>
        <v>0.78217106466552455</v>
      </c>
      <c r="K27">
        <f t="shared" si="8"/>
        <v>0.81933536761992654</v>
      </c>
      <c r="L27">
        <f t="shared" si="9"/>
        <v>0.8493752652485238</v>
      </c>
      <c r="M27">
        <f t="shared" si="10"/>
        <v>0.87389673617275077</v>
      </c>
      <c r="N27">
        <f t="shared" si="11"/>
        <v>0.89406605863621813</v>
      </c>
      <c r="O27">
        <f t="shared" si="12"/>
        <v>0.91075597181732548</v>
      </c>
      <c r="P27">
        <f t="shared" si="13"/>
        <v>0.92463456131340127</v>
      </c>
      <c r="Q27">
        <f t="shared" si="14"/>
        <v>0.9362223528081226</v>
      </c>
      <c r="R27">
        <f t="shared" si="15"/>
        <v>0.94593061817850554</v>
      </c>
      <c r="S27">
        <f t="shared" si="16"/>
        <v>0.95408799854935866</v>
      </c>
      <c r="T27">
        <f t="shared" si="17"/>
        <v>0.96095954973759323</v>
      </c>
      <c r="U27">
        <f t="shared" si="18"/>
        <v>0.96676069659514208</v>
      </c>
      <c r="V27">
        <f t="shared" si="19"/>
        <v>0.97166766347344347</v>
      </c>
      <c r="W27">
        <f t="shared" si="20"/>
        <v>0.97582540296200837</v>
      </c>
      <c r="X27">
        <f t="shared" si="21"/>
        <v>0.9793537095549536</v>
      </c>
      <c r="Y27">
        <v>0.95</v>
      </c>
      <c r="Z27">
        <v>0.97499999999999998</v>
      </c>
    </row>
    <row r="28" spans="1:26" x14ac:dyDescent="0.2">
      <c r="A28" s="8">
        <f t="shared" si="22"/>
        <v>25</v>
      </c>
      <c r="B28">
        <f t="shared" si="24"/>
        <v>1.9748689481823067</v>
      </c>
      <c r="C28" s="2">
        <f t="shared" si="25"/>
        <v>0.25000000000000006</v>
      </c>
      <c r="D28" s="2">
        <f t="shared" si="23"/>
        <v>0.75</v>
      </c>
      <c r="E28">
        <f t="shared" si="2"/>
        <v>0.33333333333333337</v>
      </c>
      <c r="F28">
        <f t="shared" si="3"/>
        <v>0.5</v>
      </c>
      <c r="G28">
        <f t="shared" si="4"/>
        <v>0.60899778104422952</v>
      </c>
      <c r="H28">
        <f t="shared" si="5"/>
        <v>0.6875</v>
      </c>
      <c r="I28">
        <f t="shared" si="6"/>
        <v>0.74683000489967744</v>
      </c>
      <c r="J28">
        <f t="shared" si="7"/>
        <v>0.79296875</v>
      </c>
      <c r="K28">
        <f t="shared" si="8"/>
        <v>0.82952933921294636</v>
      </c>
      <c r="L28">
        <f t="shared" si="9"/>
        <v>0.85888671875</v>
      </c>
      <c r="M28">
        <f t="shared" si="10"/>
        <v>0.88269319698576199</v>
      </c>
      <c r="N28">
        <f t="shared" si="11"/>
        <v>0.9021453857421875</v>
      </c>
      <c r="O28">
        <f t="shared" si="12"/>
        <v>0.91813576883430581</v>
      </c>
      <c r="P28">
        <f t="shared" si="13"/>
        <v>0.93134498596191406</v>
      </c>
      <c r="Q28">
        <f t="shared" si="14"/>
        <v>0.94230115873104014</v>
      </c>
      <c r="R28">
        <f t="shared" si="15"/>
        <v>0.95141971111297607</v>
      </c>
      <c r="S28">
        <f t="shared" si="16"/>
        <v>0.95903104404416395</v>
      </c>
      <c r="T28">
        <f t="shared" si="17"/>
        <v>0.9654003232717514</v>
      </c>
      <c r="U28">
        <f t="shared" si="18"/>
        <v>0.97074196376335065</v>
      </c>
      <c r="V28">
        <f t="shared" si="19"/>
        <v>0.97523044119589031</v>
      </c>
      <c r="W28">
        <f t="shared" si="20"/>
        <v>0.97900849532983536</v>
      </c>
      <c r="X28">
        <f t="shared" si="21"/>
        <v>0.98219344139215536</v>
      </c>
      <c r="Y28">
        <v>0.95</v>
      </c>
      <c r="Z28">
        <v>0.97499999999999998</v>
      </c>
    </row>
    <row r="29" spans="1:26" x14ac:dyDescent="0.2">
      <c r="A29" s="8">
        <f t="shared" si="22"/>
        <v>26</v>
      </c>
      <c r="B29">
        <f t="shared" si="24"/>
        <v>2.0147532224655151</v>
      </c>
      <c r="C29" s="2">
        <f t="shared" si="25"/>
        <v>0.26000000000000006</v>
      </c>
      <c r="D29" s="2">
        <f t="shared" si="23"/>
        <v>0.74</v>
      </c>
      <c r="E29">
        <f t="shared" si="2"/>
        <v>0.34063665547711713</v>
      </c>
      <c r="F29">
        <f t="shared" si="3"/>
        <v>0.50990195135927852</v>
      </c>
      <c r="G29">
        <f t="shared" si="4"/>
        <v>0.61987988803816441</v>
      </c>
      <c r="H29">
        <f t="shared" si="5"/>
        <v>0.69856567336221165</v>
      </c>
      <c r="I29">
        <f t="shared" si="6"/>
        <v>0.7576398827682812</v>
      </c>
      <c r="J29">
        <f t="shared" si="7"/>
        <v>0.80327403907383932</v>
      </c>
      <c r="K29">
        <f t="shared" si="8"/>
        <v>0.83919379964851026</v>
      </c>
      <c r="L29">
        <f t="shared" si="9"/>
        <v>0.8678441979293432</v>
      </c>
      <c r="M29">
        <f t="shared" si="10"/>
        <v>0.89092228406968421</v>
      </c>
      <c r="N29">
        <f t="shared" si="11"/>
        <v>0.90965337578828187</v>
      </c>
      <c r="O29">
        <f t="shared" si="12"/>
        <v>0.92494813160005607</v>
      </c>
      <c r="P29">
        <f t="shared" si="13"/>
        <v>0.93749828824233516</v>
      </c>
      <c r="Q29">
        <f t="shared" si="14"/>
        <v>0.94783824721139753</v>
      </c>
      <c r="R29">
        <f t="shared" si="15"/>
        <v>0.95638642052366785</v>
      </c>
      <c r="S29">
        <f t="shared" si="16"/>
        <v>0.96347395695206739</v>
      </c>
      <c r="T29">
        <f t="shared" si="17"/>
        <v>0.96936526570555503</v>
      </c>
      <c r="U29">
        <f t="shared" si="18"/>
        <v>0.9742730204796235</v>
      </c>
      <c r="V29">
        <f t="shared" si="19"/>
        <v>0.97836933955048933</v>
      </c>
      <c r="W29">
        <f t="shared" si="20"/>
        <v>0.98179425060705094</v>
      </c>
      <c r="X29">
        <f t="shared" si="21"/>
        <v>0.98466218671544903</v>
      </c>
      <c r="Y29">
        <v>0.95</v>
      </c>
      <c r="Z29">
        <v>0.97499999999999998</v>
      </c>
    </row>
    <row r="30" spans="1:26" x14ac:dyDescent="0.2">
      <c r="A30" s="8">
        <f t="shared" si="22"/>
        <v>27</v>
      </c>
      <c r="B30">
        <f t="shared" si="24"/>
        <v>2.053863706109599</v>
      </c>
      <c r="C30" s="2">
        <f t="shared" si="25"/>
        <v>0.27000000000000007</v>
      </c>
      <c r="D30" s="2">
        <f t="shared" si="23"/>
        <v>0.73</v>
      </c>
      <c r="E30">
        <f t="shared" si="2"/>
        <v>0.34784940276303383</v>
      </c>
      <c r="F30">
        <f t="shared" si="3"/>
        <v>0.51961524227066325</v>
      </c>
      <c r="G30">
        <f t="shared" si="4"/>
        <v>0.63048277160616806</v>
      </c>
      <c r="H30">
        <f t="shared" si="5"/>
        <v>0.70927480569945534</v>
      </c>
      <c r="I30">
        <f t="shared" si="6"/>
        <v>0.76803101110982663</v>
      </c>
      <c r="J30">
        <f t="shared" si="7"/>
        <v>0.81311341667671899</v>
      </c>
      <c r="K30">
        <f t="shared" si="8"/>
        <v>0.84835918297996327</v>
      </c>
      <c r="L30">
        <f t="shared" si="9"/>
        <v>0.87628190502122094</v>
      </c>
      <c r="M30">
        <f t="shared" si="10"/>
        <v>0.89862166766442031</v>
      </c>
      <c r="N30">
        <f t="shared" si="11"/>
        <v>0.91663077695127171</v>
      </c>
      <c r="O30">
        <f t="shared" si="12"/>
        <v>0.93123643550411228</v>
      </c>
      <c r="P30">
        <f t="shared" si="13"/>
        <v>0.94313998580931502</v>
      </c>
      <c r="Q30">
        <f t="shared" si="14"/>
        <v>0.95288078143408961</v>
      </c>
      <c r="R30">
        <f t="shared" si="15"/>
        <v>0.96087906473682239</v>
      </c>
      <c r="S30">
        <f t="shared" si="16"/>
        <v>0.96746574069152058</v>
      </c>
      <c r="T30">
        <f t="shared" si="17"/>
        <v>0.97290362609553982</v>
      </c>
      <c r="U30">
        <f t="shared" si="18"/>
        <v>0.97740295959891688</v>
      </c>
      <c r="V30">
        <f t="shared" si="19"/>
        <v>0.98113293527541201</v>
      </c>
      <c r="W30">
        <f t="shared" si="20"/>
        <v>0.98423041353058682</v>
      </c>
      <c r="X30">
        <f t="shared" si="21"/>
        <v>0.98680658677109057</v>
      </c>
      <c r="Y30">
        <v>0.95</v>
      </c>
      <c r="Z30">
        <v>0.97499999999999998</v>
      </c>
    </row>
    <row r="31" spans="1:26" x14ac:dyDescent="0.2">
      <c r="A31" s="8">
        <f t="shared" si="22"/>
        <v>28</v>
      </c>
      <c r="B31">
        <f t="shared" si="24"/>
        <v>2.0922437310218811</v>
      </c>
      <c r="C31" s="2">
        <f t="shared" si="25"/>
        <v>0.28000000000000008</v>
      </c>
      <c r="D31" s="2">
        <f t="shared" si="23"/>
        <v>0.72</v>
      </c>
      <c r="E31">
        <f t="shared" si="2"/>
        <v>0.35497843812588947</v>
      </c>
      <c r="F31">
        <f t="shared" si="3"/>
        <v>0.52915026221291817</v>
      </c>
      <c r="G31">
        <f t="shared" si="4"/>
        <v>0.6408200069873502</v>
      </c>
      <c r="H31">
        <f t="shared" si="5"/>
        <v>0.7196443566095686</v>
      </c>
      <c r="I31">
        <f t="shared" si="6"/>
        <v>0.77802396004085139</v>
      </c>
      <c r="J31">
        <f t="shared" si="7"/>
        <v>0.82251116758375997</v>
      </c>
      <c r="K31">
        <f t="shared" si="8"/>
        <v>0.85705343699966807</v>
      </c>
      <c r="L31">
        <f t="shared" si="9"/>
        <v>0.88423125416827486</v>
      </c>
      <c r="M31">
        <f t="shared" si="10"/>
        <v>0.90582591420853775</v>
      </c>
      <c r="N31">
        <f t="shared" si="11"/>
        <v>0.92311490871651902</v>
      </c>
      <c r="O31">
        <f t="shared" si="12"/>
        <v>0.93704029962221447</v>
      </c>
      <c r="P31">
        <f t="shared" si="13"/>
        <v>0.94831151686378146</v>
      </c>
      <c r="Q31">
        <f t="shared" si="14"/>
        <v>0.95747153371116633</v>
      </c>
      <c r="R31">
        <f t="shared" si="15"/>
        <v>0.96494127824097453</v>
      </c>
      <c r="S31">
        <f t="shared" si="16"/>
        <v>0.97105044621336223</v>
      </c>
      <c r="T31">
        <f t="shared" si="17"/>
        <v>0.97605946156172652</v>
      </c>
      <c r="U31">
        <f t="shared" si="18"/>
        <v>0.98017547541483774</v>
      </c>
      <c r="V31">
        <f t="shared" si="19"/>
        <v>0.98356423530323411</v>
      </c>
      <c r="W31">
        <f t="shared" si="20"/>
        <v>0.98635902461489644</v>
      </c>
      <c r="X31">
        <f t="shared" si="21"/>
        <v>0.9886674814474592</v>
      </c>
      <c r="Y31">
        <v>0.95</v>
      </c>
      <c r="Z31">
        <v>0.97499999999999998</v>
      </c>
    </row>
    <row r="32" spans="1:26" x14ac:dyDescent="0.2">
      <c r="A32" s="8">
        <f t="shared" si="22"/>
        <v>29</v>
      </c>
      <c r="B32">
        <f t="shared" si="24"/>
        <v>2.1299327322618065</v>
      </c>
      <c r="C32" s="2">
        <f t="shared" si="25"/>
        <v>0.29000000000000009</v>
      </c>
      <c r="D32" s="2">
        <f t="shared" si="23"/>
        <v>0.71</v>
      </c>
      <c r="E32">
        <f t="shared" si="2"/>
        <v>0.36203006950165795</v>
      </c>
      <c r="F32">
        <f t="shared" si="3"/>
        <v>0.53851648071345048</v>
      </c>
      <c r="G32">
        <f t="shared" si="4"/>
        <v>0.65090396387051475</v>
      </c>
      <c r="H32">
        <f t="shared" si="5"/>
        <v>0.72968983136672538</v>
      </c>
      <c r="I32">
        <f t="shared" si="6"/>
        <v>0.787637607205107</v>
      </c>
      <c r="J32">
        <f t="shared" si="7"/>
        <v>0.83148964058959429</v>
      </c>
      <c r="K32">
        <f t="shared" si="8"/>
        <v>0.86530231661915524</v>
      </c>
      <c r="L32">
        <f t="shared" si="9"/>
        <v>0.89172119437979169</v>
      </c>
      <c r="M32">
        <f t="shared" si="10"/>
        <v>0.9125668397768476</v>
      </c>
      <c r="N32">
        <f t="shared" si="11"/>
        <v>0.92914004717195187</v>
      </c>
      <c r="O32">
        <f t="shared" si="12"/>
        <v>0.94239600550303559</v>
      </c>
      <c r="P32">
        <f t="shared" si="13"/>
        <v>0.95305069410614218</v>
      </c>
      <c r="Q32">
        <f t="shared" si="14"/>
        <v>0.96164937610812051</v>
      </c>
      <c r="R32">
        <f t="shared" si="15"/>
        <v>0.96861254015247777</v>
      </c>
      <c r="S32">
        <f t="shared" si="16"/>
        <v>0.97426773899699159</v>
      </c>
      <c r="T32">
        <f t="shared" si="17"/>
        <v>0.97887224293874031</v>
      </c>
      <c r="U32">
        <f t="shared" si="18"/>
        <v>0.98262950747135025</v>
      </c>
      <c r="V32">
        <f t="shared" si="19"/>
        <v>0.98570135760584654</v>
      </c>
      <c r="W32">
        <f t="shared" si="20"/>
        <v>0.98821713628715691</v>
      </c>
      <c r="X32">
        <f t="shared" si="21"/>
        <v>0.99028065838540025</v>
      </c>
      <c r="Y32">
        <v>0.95</v>
      </c>
      <c r="Z32">
        <v>0.97499999999999998</v>
      </c>
    </row>
    <row r="33" spans="1:26" x14ac:dyDescent="0.2">
      <c r="A33" s="8">
        <f t="shared" si="22"/>
        <v>30</v>
      </c>
      <c r="B33">
        <f t="shared" si="24"/>
        <v>2.1669667214155197</v>
      </c>
      <c r="C33" s="2">
        <f t="shared" si="25"/>
        <v>0.3000000000000001</v>
      </c>
      <c r="D33" s="2">
        <f t="shared" si="23"/>
        <v>0.7</v>
      </c>
      <c r="E33">
        <f t="shared" si="2"/>
        <v>0.36901011956554541</v>
      </c>
      <c r="F33">
        <f t="shared" si="3"/>
        <v>0.54772255750516619</v>
      </c>
      <c r="G33">
        <f t="shared" si="4"/>
        <v>0.66074594914354523</v>
      </c>
      <c r="H33">
        <f t="shared" si="5"/>
        <v>0.73942545263197434</v>
      </c>
      <c r="I33">
        <f t="shared" si="6"/>
        <v>0.79688933627994507</v>
      </c>
      <c r="J33">
        <f t="shared" si="7"/>
        <v>0.84006947257354858</v>
      </c>
      <c r="K33">
        <f t="shared" si="8"/>
        <v>0.87312963307632907</v>
      </c>
      <c r="L33">
        <f t="shared" si="9"/>
        <v>0.8987784842061336</v>
      </c>
      <c r="M33">
        <f t="shared" si="10"/>
        <v>0.91887381115415945</v>
      </c>
      <c r="N33">
        <f t="shared" si="11"/>
        <v>0.93473775383109181</v>
      </c>
      <c r="O33">
        <f t="shared" si="12"/>
        <v>0.94733685529147615</v>
      </c>
      <c r="P33">
        <f t="shared" si="13"/>
        <v>0.9573920936948157</v>
      </c>
      <c r="Q33">
        <f t="shared" si="14"/>
        <v>0.96544970156067755</v>
      </c>
      <c r="R33">
        <f t="shared" si="15"/>
        <v>0.97192862844070493</v>
      </c>
      <c r="S33">
        <f t="shared" si="16"/>
        <v>0.97715338684231534</v>
      </c>
      <c r="T33">
        <f t="shared" si="17"/>
        <v>0.9813773760255331</v>
      </c>
      <c r="U33">
        <f t="shared" si="18"/>
        <v>0.98479979455965228</v>
      </c>
      <c r="V33">
        <f t="shared" si="19"/>
        <v>0.9875781166280766</v>
      </c>
      <c r="W33">
        <f t="shared" si="20"/>
        <v>0.98983742787930939</v>
      </c>
      <c r="X33">
        <f t="shared" si="21"/>
        <v>0.99167749513753589</v>
      </c>
      <c r="Y33">
        <v>0.95</v>
      </c>
      <c r="Z33">
        <v>0.97499999999999998</v>
      </c>
    </row>
    <row r="34" spans="1:26" x14ac:dyDescent="0.2">
      <c r="A34" s="8">
        <f t="shared" si="22"/>
        <v>31</v>
      </c>
      <c r="B34">
        <f t="shared" si="24"/>
        <v>2.2033786885466964</v>
      </c>
      <c r="C34" s="2">
        <f t="shared" si="25"/>
        <v>0.31000000000000011</v>
      </c>
      <c r="D34" s="2">
        <f t="shared" si="23"/>
        <v>0.69</v>
      </c>
      <c r="E34">
        <f t="shared" si="2"/>
        <v>0.37592398523441506</v>
      </c>
      <c r="F34">
        <f t="shared" si="3"/>
        <v>0.55677643628300233</v>
      </c>
      <c r="G34">
        <f t="shared" si="4"/>
        <v>0.67035632843805204</v>
      </c>
      <c r="H34">
        <f t="shared" si="5"/>
        <v>0.74886430680063809</v>
      </c>
      <c r="I34">
        <f t="shared" si="6"/>
        <v>0.80579520631172485</v>
      </c>
      <c r="J34">
        <f t="shared" si="7"/>
        <v>0.8482697797935147</v>
      </c>
      <c r="K34">
        <f t="shared" si="8"/>
        <v>0.88055746689799241</v>
      </c>
      <c r="L34">
        <f t="shared" si="9"/>
        <v>0.90542792676441863</v>
      </c>
      <c r="M34">
        <f t="shared" si="10"/>
        <v>0.92477400387329911</v>
      </c>
      <c r="N34">
        <f t="shared" si="11"/>
        <v>0.93993715799810185</v>
      </c>
      <c r="O34">
        <f t="shared" si="12"/>
        <v>0.95189347988482065</v>
      </c>
      <c r="P34">
        <f t="shared" si="13"/>
        <v>0.96136739059421927</v>
      </c>
      <c r="Q34">
        <f t="shared" si="14"/>
        <v>0.96890478756477494</v>
      </c>
      <c r="R34">
        <f t="shared" si="15"/>
        <v>0.97492201271126355</v>
      </c>
      <c r="S34">
        <f t="shared" si="16"/>
        <v>0.97973968199477657</v>
      </c>
      <c r="T34">
        <f t="shared" si="17"/>
        <v>0.98360665273911252</v>
      </c>
      <c r="U34">
        <f t="shared" si="18"/>
        <v>0.98671735400769767</v>
      </c>
      <c r="V34">
        <f t="shared" si="19"/>
        <v>0.98922452925712723</v>
      </c>
      <c r="W34">
        <f t="shared" si="20"/>
        <v>0.9912487363031478</v>
      </c>
      <c r="X34">
        <f t="shared" si="21"/>
        <v>0.99288551212136689</v>
      </c>
      <c r="Y34">
        <v>0.95</v>
      </c>
      <c r="Z34">
        <v>0.97499999999999998</v>
      </c>
    </row>
    <row r="35" spans="1:26" x14ac:dyDescent="0.2">
      <c r="A35" s="8">
        <f t="shared" si="22"/>
        <v>32</v>
      </c>
      <c r="B35">
        <f t="shared" si="24"/>
        <v>2.2391989454627037</v>
      </c>
      <c r="C35" s="2">
        <f t="shared" si="25"/>
        <v>0.32000000000000012</v>
      </c>
      <c r="D35" s="2">
        <f t="shared" si="23"/>
        <v>0.67999999999999994</v>
      </c>
      <c r="E35">
        <f t="shared" si="2"/>
        <v>0.38277668875503884</v>
      </c>
      <c r="F35">
        <f t="shared" si="3"/>
        <v>0.56568542494923812</v>
      </c>
      <c r="G35">
        <f t="shared" si="4"/>
        <v>0.6797446301936575</v>
      </c>
      <c r="H35">
        <f t="shared" si="5"/>
        <v>0.75801846943197904</v>
      </c>
      <c r="I35">
        <f t="shared" si="6"/>
        <v>0.81437009697916463</v>
      </c>
      <c r="J35">
        <f t="shared" si="7"/>
        <v>0.85610832211817689</v>
      </c>
      <c r="K35">
        <f t="shared" si="8"/>
        <v>0.88760635091048035</v>
      </c>
      <c r="L35">
        <f t="shared" si="9"/>
        <v>0.91169257197368903</v>
      </c>
      <c r="M35">
        <f t="shared" si="10"/>
        <v>0.93029262463044748</v>
      </c>
      <c r="N35">
        <f t="shared" si="11"/>
        <v>0.94476520063771874</v>
      </c>
      <c r="O35">
        <f t="shared" si="12"/>
        <v>0.95609410563451624</v>
      </c>
      <c r="P35">
        <f t="shared" si="13"/>
        <v>0.96500564938010491</v>
      </c>
      <c r="Q35">
        <f t="shared" si="14"/>
        <v>0.97204411207339536</v>
      </c>
      <c r="R35">
        <f t="shared" si="15"/>
        <v>0.97762219576285891</v>
      </c>
      <c r="S35">
        <f t="shared" si="16"/>
        <v>0.98205580842272244</v>
      </c>
      <c r="T35">
        <f t="shared" si="17"/>
        <v>0.98558864362168375</v>
      </c>
      <c r="U35">
        <f t="shared" si="18"/>
        <v>0.98840989837242876</v>
      </c>
      <c r="V35">
        <f t="shared" si="19"/>
        <v>0.99066725413168444</v>
      </c>
      <c r="W35">
        <f t="shared" si="20"/>
        <v>0.99247651594024067</v>
      </c>
      <c r="X35">
        <f t="shared" si="21"/>
        <v>0.99392885065921832</v>
      </c>
      <c r="Y35">
        <v>0.95</v>
      </c>
      <c r="Z35">
        <v>0.97499999999999998</v>
      </c>
    </row>
    <row r="36" spans="1:26" x14ac:dyDescent="0.2">
      <c r="A36" s="8">
        <f t="shared" si="22"/>
        <v>33</v>
      </c>
      <c r="B36">
        <f t="shared" si="24"/>
        <v>2.2744554204352996</v>
      </c>
      <c r="C36" s="2">
        <f t="shared" si="25"/>
        <v>0.33000000000000013</v>
      </c>
      <c r="D36" s="2">
        <f t="shared" si="23"/>
        <v>0.66999999999999993</v>
      </c>
      <c r="E36">
        <f t="shared" si="2"/>
        <v>0.38957292183289544</v>
      </c>
      <c r="F36">
        <f t="shared" si="3"/>
        <v>0.57445626465380295</v>
      </c>
      <c r="G36">
        <f t="shared" si="4"/>
        <v>0.68891963521602839</v>
      </c>
      <c r="H36">
        <f t="shared" si="5"/>
        <v>0.7668991133128269</v>
      </c>
      <c r="I36">
        <f t="shared" si="6"/>
        <v>0.82262783386049443</v>
      </c>
      <c r="J36">
        <f t="shared" si="7"/>
        <v>0.86360164476398638</v>
      </c>
      <c r="K36">
        <f t="shared" si="8"/>
        <v>0.89429542833392817</v>
      </c>
      <c r="L36">
        <f t="shared" si="9"/>
        <v>0.91759389149088388</v>
      </c>
      <c r="M36">
        <f t="shared" si="10"/>
        <v>0.93545310401724313</v>
      </c>
      <c r="N36">
        <f t="shared" si="11"/>
        <v>0.94924684613452737</v>
      </c>
      <c r="O36">
        <f t="shared" si="12"/>
        <v>0.95996478642419492</v>
      </c>
      <c r="P36">
        <f t="shared" si="13"/>
        <v>0.96833357778464446</v>
      </c>
      <c r="Q36">
        <f t="shared" si="14"/>
        <v>0.97489462934479287</v>
      </c>
      <c r="R36">
        <f t="shared" si="15"/>
        <v>0.98005601213975801</v>
      </c>
      <c r="S36">
        <f t="shared" si="16"/>
        <v>0.98412816296645511</v>
      </c>
      <c r="T36">
        <f t="shared" si="17"/>
        <v>0.98734904094211806</v>
      </c>
      <c r="U36">
        <f t="shared" si="18"/>
        <v>0.98990219932453449</v>
      </c>
      <c r="V36">
        <f t="shared" si="19"/>
        <v>0.99192997465860056</v>
      </c>
      <c r="W36">
        <f t="shared" si="20"/>
        <v>0.99354323872209993</v>
      </c>
      <c r="X36">
        <f t="shared" si="21"/>
        <v>0.99482868771586341</v>
      </c>
      <c r="Y36">
        <v>0.95</v>
      </c>
      <c r="Z36">
        <v>0.97499999999999998</v>
      </c>
    </row>
    <row r="37" spans="1:26" x14ac:dyDescent="0.2">
      <c r="A37" s="8">
        <f t="shared" si="22"/>
        <v>34</v>
      </c>
      <c r="B37">
        <f t="shared" si="24"/>
        <v>2.3091739125084132</v>
      </c>
      <c r="C37" s="2">
        <f t="shared" si="25"/>
        <v>0.34000000000000014</v>
      </c>
      <c r="D37" s="2">
        <f t="shared" si="23"/>
        <v>0.65999999999999992</v>
      </c>
      <c r="E37">
        <f t="shared" si="2"/>
        <v>0.39631708397254184</v>
      </c>
      <c r="F37">
        <f t="shared" si="3"/>
        <v>0.58309518948453021</v>
      </c>
      <c r="G37">
        <f t="shared" si="4"/>
        <v>0.69788945412166936</v>
      </c>
      <c r="H37">
        <f t="shared" si="5"/>
        <v>0.77551660201442518</v>
      </c>
      <c r="I37">
        <f t="shared" si="6"/>
        <v>0.83058129698728544</v>
      </c>
      <c r="J37">
        <f t="shared" si="7"/>
        <v>0.87076520121672318</v>
      </c>
      <c r="K37">
        <f t="shared" si="8"/>
        <v>0.90064259002033087</v>
      </c>
      <c r="L37">
        <f t="shared" si="9"/>
        <v>0.92315193077798707</v>
      </c>
      <c r="M37">
        <f t="shared" si="10"/>
        <v>0.94027726436473935</v>
      </c>
      <c r="N37">
        <f t="shared" si="11"/>
        <v>0.95340526709961693</v>
      </c>
      <c r="O37">
        <f t="shared" si="12"/>
        <v>0.96352960664679232</v>
      </c>
      <c r="P37">
        <f t="shared" si="13"/>
        <v>0.97137574887466493</v>
      </c>
      <c r="Q37">
        <f t="shared" si="14"/>
        <v>0.977481012016024</v>
      </c>
      <c r="R37">
        <f t="shared" si="15"/>
        <v>0.98224789034856919</v>
      </c>
      <c r="S37">
        <f t="shared" si="16"/>
        <v>0.98598063744097142</v>
      </c>
      <c r="T37">
        <f t="shared" si="17"/>
        <v>0.98891095990900468</v>
      </c>
      <c r="U37">
        <f t="shared" si="18"/>
        <v>0.99121640670273914</v>
      </c>
      <c r="V37">
        <f t="shared" si="19"/>
        <v>0.99303373419952423</v>
      </c>
      <c r="W37">
        <f t="shared" si="20"/>
        <v>0.99446874337357816</v>
      </c>
      <c r="X37">
        <f t="shared" si="21"/>
        <v>0.99560359684061461</v>
      </c>
      <c r="Y37">
        <v>0.95</v>
      </c>
      <c r="Z37">
        <v>0.97499999999999998</v>
      </c>
    </row>
    <row r="38" spans="1:26" x14ac:dyDescent="0.2">
      <c r="A38" s="8">
        <f t="shared" si="22"/>
        <v>35</v>
      </c>
      <c r="B38">
        <f t="shared" si="24"/>
        <v>2.343378311963642</v>
      </c>
      <c r="C38" s="2">
        <f t="shared" si="25"/>
        <v>0.35000000000000014</v>
      </c>
      <c r="D38" s="2">
        <f t="shared" si="23"/>
        <v>0.64999999999999991</v>
      </c>
      <c r="E38">
        <f t="shared" si="2"/>
        <v>0.40301331597932183</v>
      </c>
      <c r="F38">
        <f t="shared" si="3"/>
        <v>0.5916079783099617</v>
      </c>
      <c r="G38">
        <f t="shared" si="4"/>
        <v>0.706661594608606</v>
      </c>
      <c r="H38">
        <f t="shared" si="5"/>
        <v>0.78388057126069921</v>
      </c>
      <c r="I38">
        <f t="shared" si="6"/>
        <v>0.83824251534796246</v>
      </c>
      <c r="J38">
        <f t="shared" si="7"/>
        <v>0.87761346032418375</v>
      </c>
      <c r="K38">
        <f t="shared" si="8"/>
        <v>0.90666459413242784</v>
      </c>
      <c r="L38">
        <f t="shared" si="9"/>
        <v>0.92838544190023786</v>
      </c>
      <c r="M38">
        <f t="shared" si="10"/>
        <v>0.94478546659805862</v>
      </c>
      <c r="N38">
        <f t="shared" si="11"/>
        <v>0.95726200642161874</v>
      </c>
      <c r="O38">
        <f t="shared" si="12"/>
        <v>0.96681085957820057</v>
      </c>
      <c r="P38">
        <f t="shared" si="13"/>
        <v>0.97415479666662641</v>
      </c>
      <c r="Q38">
        <f t="shared" si="14"/>
        <v>0.97982586452101206</v>
      </c>
      <c r="R38">
        <f t="shared" si="15"/>
        <v>0.9842200841876102</v>
      </c>
      <c r="S38">
        <f t="shared" si="16"/>
        <v>0.9876348674866986</v>
      </c>
      <c r="T38">
        <f t="shared" si="17"/>
        <v>0.99029520415563255</v>
      </c>
      <c r="U38">
        <f t="shared" si="18"/>
        <v>0.99237232928588215</v>
      </c>
      <c r="V38">
        <f t="shared" si="19"/>
        <v>0.99399723038614618</v>
      </c>
      <c r="W38">
        <f t="shared" si="20"/>
        <v>0.9952705412100884</v>
      </c>
      <c r="X38">
        <f t="shared" si="21"/>
        <v>0.99626986315543375</v>
      </c>
      <c r="Y38">
        <v>0.95</v>
      </c>
      <c r="Z38">
        <v>0.97499999999999998</v>
      </c>
    </row>
    <row r="39" spans="1:26" x14ac:dyDescent="0.2">
      <c r="A39" s="8">
        <f t="shared" si="22"/>
        <v>36</v>
      </c>
      <c r="B39">
        <f t="shared" si="24"/>
        <v>2.3770907922880724</v>
      </c>
      <c r="C39" s="2">
        <f t="shared" si="25"/>
        <v>0.36000000000000015</v>
      </c>
      <c r="D39" s="2">
        <f t="shared" si="23"/>
        <v>0.6399999999999999</v>
      </c>
      <c r="E39">
        <f t="shared" si="2"/>
        <v>0.409665529398267</v>
      </c>
      <c r="F39">
        <f t="shared" si="3"/>
        <v>0.60000000000000009</v>
      </c>
      <c r="G39">
        <f t="shared" si="4"/>
        <v>0.71524302013470609</v>
      </c>
      <c r="H39">
        <f t="shared" si="5"/>
        <v>0.79200000000000004</v>
      </c>
      <c r="I39">
        <f t="shared" si="6"/>
        <v>0.84562274951558669</v>
      </c>
      <c r="J39">
        <f t="shared" si="7"/>
        <v>0.88416000000000006</v>
      </c>
      <c r="K39">
        <f t="shared" si="8"/>
        <v>0.91237717095859772</v>
      </c>
      <c r="L39">
        <f t="shared" si="9"/>
        <v>0.93331200000000003</v>
      </c>
      <c r="M39">
        <f t="shared" si="10"/>
        <v>0.9489967392930494</v>
      </c>
      <c r="N39">
        <f t="shared" si="11"/>
        <v>0.96083711999999999</v>
      </c>
      <c r="O39">
        <f t="shared" si="12"/>
        <v>0.96982920483442636</v>
      </c>
      <c r="P39">
        <f t="shared" si="13"/>
        <v>0.97669158911999998</v>
      </c>
      <c r="Q39">
        <f t="shared" si="14"/>
        <v>0.98194991205850002</v>
      </c>
      <c r="R39">
        <f t="shared" si="15"/>
        <v>0.9859928776704</v>
      </c>
      <c r="S39">
        <f t="shared" si="16"/>
        <v>0.98911045294164524</v>
      </c>
      <c r="T39">
        <f t="shared" si="17"/>
        <v>0.99152050058035202</v>
      </c>
      <c r="U39">
        <f t="shared" si="18"/>
        <v>0.99338768269584388</v>
      </c>
      <c r="V39">
        <f t="shared" si="19"/>
        <v>0.99483707432632318</v>
      </c>
      <c r="W39">
        <f t="shared" si="20"/>
        <v>0.99596408461837305</v>
      </c>
      <c r="X39">
        <f t="shared" si="21"/>
        <v>0.99684175890166582</v>
      </c>
      <c r="Y39">
        <v>0.95</v>
      </c>
      <c r="Z39">
        <v>0.97499999999999998</v>
      </c>
    </row>
    <row r="40" spans="1:26" x14ac:dyDescent="0.2">
      <c r="A40" s="8">
        <f t="shared" si="22"/>
        <v>37</v>
      </c>
      <c r="B40">
        <f t="shared" si="24"/>
        <v>2.4103319780197459</v>
      </c>
      <c r="C40" s="2">
        <f t="shared" si="25"/>
        <v>0.37000000000000016</v>
      </c>
      <c r="D40" s="2">
        <f t="shared" si="23"/>
        <v>0.62999999999999989</v>
      </c>
      <c r="E40">
        <f t="shared" si="2"/>
        <v>0.4162774325283955</v>
      </c>
      <c r="F40">
        <f t="shared" si="3"/>
        <v>0.60827625302982213</v>
      </c>
      <c r="G40">
        <f t="shared" si="4"/>
        <v>0.72364020130190165</v>
      </c>
      <c r="H40">
        <f t="shared" si="5"/>
        <v>0.79988327273421611</v>
      </c>
      <c r="I40">
        <f t="shared" si="6"/>
        <v>0.85273256418677423</v>
      </c>
      <c r="J40">
        <f t="shared" si="7"/>
        <v>0.8904175895445422</v>
      </c>
      <c r="K40">
        <f t="shared" si="8"/>
        <v>0.91779511508074973</v>
      </c>
      <c r="L40">
        <f t="shared" si="9"/>
        <v>0.93794810586996324</v>
      </c>
      <c r="M40">
        <f t="shared" si="10"/>
        <v>0.95292889256349689</v>
      </c>
      <c r="N40">
        <f t="shared" si="11"/>
        <v>0.96414930299435198</v>
      </c>
      <c r="O40">
        <f t="shared" si="12"/>
        <v>0.97260380795383505</v>
      </c>
      <c r="P40">
        <f t="shared" si="13"/>
        <v>0.97900538176388019</v>
      </c>
      <c r="Q40">
        <f t="shared" si="14"/>
        <v>0.9838721685864833</v>
      </c>
      <c r="R40">
        <f t="shared" si="15"/>
        <v>0.9875847672532827</v>
      </c>
      <c r="S40">
        <f t="shared" si="16"/>
        <v>0.99042515369285411</v>
      </c>
      <c r="T40">
        <f t="shared" si="17"/>
        <v>0.99260370776458307</v>
      </c>
      <c r="U40">
        <f t="shared" si="18"/>
        <v>0.99427830893540015</v>
      </c>
      <c r="V40">
        <f t="shared" si="19"/>
        <v>0.99556801950406992</v>
      </c>
      <c r="W40">
        <f t="shared" si="20"/>
        <v>0.99656300333803927</v>
      </c>
      <c r="X40">
        <f t="shared" si="21"/>
        <v>0.99733178498906472</v>
      </c>
      <c r="Y40">
        <v>0.95</v>
      </c>
      <c r="Z40">
        <v>0.97499999999999998</v>
      </c>
    </row>
    <row r="41" spans="1:26" x14ac:dyDescent="0.2">
      <c r="A41" s="8">
        <f t="shared" si="22"/>
        <v>38</v>
      </c>
      <c r="B41">
        <f t="shared" si="24"/>
        <v>2.4431210920738522</v>
      </c>
      <c r="C41" s="2">
        <f t="shared" si="25"/>
        <v>0.38000000000000017</v>
      </c>
      <c r="D41" s="2">
        <f t="shared" si="23"/>
        <v>0.61999999999999988</v>
      </c>
      <c r="E41">
        <f t="shared" si="2"/>
        <v>0.42285255354095019</v>
      </c>
      <c r="F41">
        <f t="shared" si="3"/>
        <v>0.61644140029689776</v>
      </c>
      <c r="G41">
        <f t="shared" si="4"/>
        <v>0.73185916101810289</v>
      </c>
      <c r="H41">
        <f t="shared" si="5"/>
        <v>0.80753823438893613</v>
      </c>
      <c r="I41">
        <f t="shared" si="6"/>
        <v>0.85958189210865932</v>
      </c>
      <c r="J41">
        <f t="shared" si="7"/>
        <v>0.8963982622417338</v>
      </c>
      <c r="K41">
        <f t="shared" si="8"/>
        <v>0.92293236672957535</v>
      </c>
      <c r="L41">
        <f t="shared" si="9"/>
        <v>0.94230927663234598</v>
      </c>
      <c r="M41">
        <f t="shared" si="10"/>
        <v>0.95659861895669063</v>
      </c>
      <c r="N41">
        <f t="shared" si="11"/>
        <v>0.96721600193925317</v>
      </c>
      <c r="O41">
        <f t="shared" si="12"/>
        <v>0.97515246462852312</v>
      </c>
      <c r="P41">
        <f t="shared" si="13"/>
        <v>0.98111395466050721</v>
      </c>
      <c r="Q41">
        <f t="shared" si="14"/>
        <v>0.98561008673446504</v>
      </c>
      <c r="R41">
        <f t="shared" si="15"/>
        <v>0.98901262445708671</v>
      </c>
      <c r="S41">
        <f t="shared" si="16"/>
        <v>0.99159506430894262</v>
      </c>
      <c r="T41">
        <f t="shared" si="17"/>
        <v>0.99356000149711754</v>
      </c>
      <c r="U41">
        <f t="shared" si="18"/>
        <v>0.99505837133204023</v>
      </c>
      <c r="V41">
        <f t="shared" si="19"/>
        <v>0.99620316440163525</v>
      </c>
      <c r="W41">
        <f t="shared" si="20"/>
        <v>0.99707931284198914</v>
      </c>
      <c r="X41">
        <f t="shared" si="21"/>
        <v>0.99775088312461402</v>
      </c>
      <c r="Y41">
        <v>0.95</v>
      </c>
      <c r="Z41">
        <v>0.97499999999999998</v>
      </c>
    </row>
    <row r="42" spans="1:26" x14ac:dyDescent="0.2">
      <c r="A42" s="8">
        <f t="shared" si="22"/>
        <v>39</v>
      </c>
      <c r="B42">
        <f t="shared" si="24"/>
        <v>2.4754760855337929</v>
      </c>
      <c r="C42" s="2">
        <f t="shared" si="25"/>
        <v>0.39000000000000018</v>
      </c>
      <c r="D42" s="2">
        <f t="shared" si="23"/>
        <v>0.60999999999999988</v>
      </c>
      <c r="E42">
        <f t="shared" si="2"/>
        <v>0.42939426114224766</v>
      </c>
      <c r="F42">
        <f t="shared" si="3"/>
        <v>0.62449979983983994</v>
      </c>
      <c r="G42">
        <f t="shared" si="4"/>
        <v>0.73990551432648999</v>
      </c>
      <c r="H42">
        <f t="shared" si="5"/>
        <v>0.81497223879099112</v>
      </c>
      <c r="I42">
        <f t="shared" si="6"/>
        <v>0.86618009062141521</v>
      </c>
      <c r="J42">
        <f t="shared" si="7"/>
        <v>0.9021133796111428</v>
      </c>
      <c r="K42">
        <f t="shared" si="8"/>
        <v>0.92780208385333873</v>
      </c>
      <c r="L42">
        <f t="shared" si="9"/>
        <v>0.94641012619471976</v>
      </c>
      <c r="M42">
        <f t="shared" si="10"/>
        <v>0.96002158317174435</v>
      </c>
      <c r="N42">
        <f t="shared" si="11"/>
        <v>0.97005351468370404</v>
      </c>
      <c r="O42">
        <f t="shared" si="12"/>
        <v>0.97749171169105775</v>
      </c>
      <c r="P42">
        <f t="shared" si="13"/>
        <v>0.98303373496415647</v>
      </c>
      <c r="Q42">
        <f t="shared" si="14"/>
        <v>0.98717969205176781</v>
      </c>
      <c r="R42">
        <f t="shared" si="15"/>
        <v>0.99029184147097593</v>
      </c>
      <c r="S42">
        <f t="shared" si="16"/>
        <v>0.99263477022410607</v>
      </c>
      <c r="T42">
        <f t="shared" si="17"/>
        <v>0.99440304037091032</v>
      </c>
      <c r="U42">
        <f t="shared" si="18"/>
        <v>0.9957405280635574</v>
      </c>
      <c r="V42">
        <f t="shared" si="19"/>
        <v>0.99675413224181009</v>
      </c>
      <c r="W42">
        <f t="shared" si="20"/>
        <v>0.9975235984466776</v>
      </c>
      <c r="X42">
        <f t="shared" si="21"/>
        <v>0.99810862239187859</v>
      </c>
      <c r="Y42">
        <v>0.95</v>
      </c>
      <c r="Z42">
        <v>0.97499999999999998</v>
      </c>
    </row>
    <row r="43" spans="1:26" x14ac:dyDescent="0.2">
      <c r="A43" s="8">
        <f t="shared" si="22"/>
        <v>40</v>
      </c>
      <c r="B43" s="5">
        <f t="shared" si="24"/>
        <v>2.5074137523915851</v>
      </c>
      <c r="C43" s="2">
        <f t="shared" si="25"/>
        <v>0.40000000000000019</v>
      </c>
      <c r="D43" s="2">
        <f t="shared" si="23"/>
        <v>0.59999999999999987</v>
      </c>
      <c r="E43">
        <f t="shared" si="2"/>
        <v>0.43590578315102518</v>
      </c>
      <c r="F43">
        <f t="shared" si="3"/>
        <v>0.63245553203367599</v>
      </c>
      <c r="G43">
        <f t="shared" si="4"/>
        <v>0.74778450364449567</v>
      </c>
      <c r="H43">
        <f t="shared" si="5"/>
        <v>0.82219219164377866</v>
      </c>
      <c r="I43">
        <f t="shared" si="6"/>
        <v>0.8725359918418838</v>
      </c>
      <c r="J43">
        <f t="shared" si="7"/>
        <v>0.90757368846832498</v>
      </c>
      <c r="K43">
        <f t="shared" si="8"/>
        <v>0.93241670617663019</v>
      </c>
      <c r="L43">
        <f t="shared" si="9"/>
        <v>0.95026443688059814</v>
      </c>
      <c r="M43">
        <f t="shared" si="10"/>
        <v>0.96321250212021381</v>
      </c>
      <c r="N43">
        <f t="shared" si="11"/>
        <v>0.97267707979704154</v>
      </c>
      <c r="O43">
        <f t="shared" si="12"/>
        <v>0.97963692662345858</v>
      </c>
      <c r="P43">
        <f t="shared" si="13"/>
        <v>0.98477990697192086</v>
      </c>
      <c r="Q43">
        <f t="shared" si="14"/>
        <v>0.98859570362522842</v>
      </c>
      <c r="R43">
        <f t="shared" si="15"/>
        <v>0.99143646191810464</v>
      </c>
      <c r="S43">
        <f t="shared" si="16"/>
        <v>0.99355748781082398</v>
      </c>
      <c r="T43">
        <f t="shared" si="17"/>
        <v>0.99514511395954974</v>
      </c>
      <c r="U43">
        <f t="shared" si="18"/>
        <v>0.99633608695475773</v>
      </c>
      <c r="V43">
        <f t="shared" si="19"/>
        <v>0.99723123073286257</v>
      </c>
      <c r="W43">
        <f t="shared" si="20"/>
        <v>0.99790517823603753</v>
      </c>
      <c r="X43">
        <f t="shared" si="21"/>
        <v>0.99841336357107324</v>
      </c>
      <c r="Y43">
        <v>0.95</v>
      </c>
      <c r="Z43">
        <v>0.97499999999999998</v>
      </c>
    </row>
    <row r="44" spans="1:26" x14ac:dyDescent="0.2">
      <c r="A44" s="8">
        <f t="shared" si="22"/>
        <v>41</v>
      </c>
      <c r="B44">
        <f t="shared" si="24"/>
        <v>2.5389498313167107</v>
      </c>
      <c r="C44" s="2">
        <f t="shared" si="25"/>
        <v>0.4100000000000002</v>
      </c>
      <c r="D44" s="2">
        <f t="shared" si="23"/>
        <v>0.58999999999999986</v>
      </c>
      <c r="E44">
        <f t="shared" si="2"/>
        <v>0.44239022330290334</v>
      </c>
      <c r="F44">
        <f t="shared" si="3"/>
        <v>0.64031242374328501</v>
      </c>
      <c r="G44">
        <f t="shared" si="4"/>
        <v>0.75550103003484304</v>
      </c>
      <c r="H44">
        <f t="shared" si="5"/>
        <v>0.82920458874755409</v>
      </c>
      <c r="I44">
        <f t="shared" si="6"/>
        <v>0.87865794734940583</v>
      </c>
      <c r="J44">
        <f t="shared" si="7"/>
        <v>0.91278937176194308</v>
      </c>
      <c r="K44">
        <f t="shared" si="8"/>
        <v>0.93678801232187958</v>
      </c>
      <c r="L44">
        <f t="shared" si="9"/>
        <v>0.95388522341068438</v>
      </c>
      <c r="M44">
        <f t="shared" si="10"/>
        <v>0.96618521660795909</v>
      </c>
      <c r="N44">
        <f t="shared" si="11"/>
        <v>0.97510095682434694</v>
      </c>
      <c r="O44">
        <f t="shared" si="12"/>
        <v>0.9816024170779919</v>
      </c>
      <c r="P44">
        <f t="shared" si="13"/>
        <v>0.98636651126700181</v>
      </c>
      <c r="Q44">
        <f t="shared" si="14"/>
        <v>0.9898716427846459</v>
      </c>
      <c r="R44">
        <f t="shared" si="15"/>
        <v>0.99245929862807103</v>
      </c>
      <c r="S44">
        <f t="shared" si="16"/>
        <v>0.99437519032334654</v>
      </c>
      <c r="T44">
        <f t="shared" si="17"/>
        <v>0.99579727570374243</v>
      </c>
      <c r="U44">
        <f t="shared" si="18"/>
        <v>0.9968551438346579</v>
      </c>
      <c r="V44">
        <f t="shared" si="19"/>
        <v>0.9976435942737234</v>
      </c>
      <c r="W44">
        <f t="shared" si="20"/>
        <v>0.99823224743152716</v>
      </c>
      <c r="X44">
        <f t="shared" si="21"/>
        <v>0.99867240401021806</v>
      </c>
      <c r="Y44">
        <v>0.95</v>
      </c>
      <c r="Z44">
        <v>0.97499999999999998</v>
      </c>
    </row>
    <row r="45" spans="1:26" x14ac:dyDescent="0.2">
      <c r="A45" s="8">
        <f t="shared" si="22"/>
        <v>42</v>
      </c>
      <c r="B45">
        <f t="shared" si="24"/>
        <v>2.5700990962013748</v>
      </c>
      <c r="C45" s="2">
        <f t="shared" si="25"/>
        <v>0.42000000000000021</v>
      </c>
      <c r="D45" s="2">
        <f t="shared" si="23"/>
        <v>0.57999999999999985</v>
      </c>
      <c r="E45">
        <f t="shared" si="2"/>
        <v>0.44885057654807847</v>
      </c>
      <c r="F45">
        <f t="shared" si="3"/>
        <v>0.64807406984078619</v>
      </c>
      <c r="G45">
        <f t="shared" si="4"/>
        <v>0.7630596810328053</v>
      </c>
      <c r="H45">
        <f t="shared" si="5"/>
        <v>0.83601555009461426</v>
      </c>
      <c r="I45">
        <f t="shared" si="6"/>
        <v>0.88455386810023295</v>
      </c>
      <c r="J45">
        <f t="shared" si="7"/>
        <v>0.91777009400502929</v>
      </c>
      <c r="K45">
        <f t="shared" si="8"/>
        <v>0.94092717089951938</v>
      </c>
      <c r="L45">
        <f t="shared" si="9"/>
        <v>0.95728479022839663</v>
      </c>
      <c r="M45">
        <f t="shared" si="10"/>
        <v>0.96895275571973605</v>
      </c>
      <c r="N45">
        <f t="shared" si="11"/>
        <v>0.97733849856175548</v>
      </c>
      <c r="O45">
        <f t="shared" si="12"/>
        <v>0.98340150167149221</v>
      </c>
      <c r="P45">
        <f t="shared" si="13"/>
        <v>0.9878065343117689</v>
      </c>
      <c r="Q45">
        <f t="shared" si="14"/>
        <v>0.99101993135514532</v>
      </c>
      <c r="R45">
        <f t="shared" si="15"/>
        <v>0.99337203998552592</v>
      </c>
      <c r="S45">
        <f t="shared" si="16"/>
        <v>0.99509872140116284</v>
      </c>
      <c r="T45">
        <f t="shared" si="17"/>
        <v>0.99636946232696366</v>
      </c>
      <c r="U45">
        <f t="shared" si="18"/>
        <v>0.99730670641274022</v>
      </c>
      <c r="V45">
        <f t="shared" si="19"/>
        <v>0.99799931072512049</v>
      </c>
      <c r="W45">
        <f t="shared" si="20"/>
        <v>0.99851200646611904</v>
      </c>
      <c r="X45">
        <f t="shared" si="21"/>
        <v>0.99889210545877749</v>
      </c>
      <c r="Y45">
        <v>0.95</v>
      </c>
      <c r="Z45">
        <v>0.97499999999999998</v>
      </c>
    </row>
    <row r="46" spans="1:26" x14ac:dyDescent="0.2">
      <c r="A46" s="8">
        <f t="shared" si="22"/>
        <v>43</v>
      </c>
      <c r="B46">
        <f t="shared" si="24"/>
        <v>2.6008754369585816</v>
      </c>
      <c r="C46" s="2">
        <f t="shared" si="25"/>
        <v>0.43000000000000022</v>
      </c>
      <c r="D46" s="2">
        <f t="shared" si="23"/>
        <v>0.56999999999999984</v>
      </c>
      <c r="E46">
        <f t="shared" si="2"/>
        <v>0.45528974307049175</v>
      </c>
      <c r="F46">
        <f t="shared" si="3"/>
        <v>0.65574385243020028</v>
      </c>
      <c r="G46">
        <f t="shared" si="4"/>
        <v>0.77046475547304238</v>
      </c>
      <c r="H46">
        <f t="shared" si="5"/>
        <v>0.84263085037280727</v>
      </c>
      <c r="I46">
        <f t="shared" si="6"/>
        <v>0.89023126018601162</v>
      </c>
      <c r="J46">
        <f t="shared" si="7"/>
        <v>0.92252504199327168</v>
      </c>
      <c r="K46">
        <f t="shared" si="8"/>
        <v>0.9448447863351257</v>
      </c>
      <c r="L46">
        <f t="shared" si="9"/>
        <v>0.96047478301299238</v>
      </c>
      <c r="M46">
        <f t="shared" si="10"/>
        <v>0.97152739482512129</v>
      </c>
      <c r="N46">
        <f t="shared" si="11"/>
        <v>0.97940221634657809</v>
      </c>
      <c r="O46">
        <f t="shared" si="12"/>
        <v>0.98504658312671911</v>
      </c>
      <c r="P46">
        <f t="shared" si="13"/>
        <v>0.98911198964670743</v>
      </c>
      <c r="Q46">
        <f t="shared" si="14"/>
        <v>0.99205198070118339</v>
      </c>
      <c r="R46">
        <f t="shared" si="15"/>
        <v>0.99418534619602517</v>
      </c>
      <c r="S46">
        <f t="shared" si="16"/>
        <v>0.99573789757882458</v>
      </c>
      <c r="T46">
        <f t="shared" si="17"/>
        <v>0.99687060134105687</v>
      </c>
      <c r="U46">
        <f t="shared" si="18"/>
        <v>0.9976988053577297</v>
      </c>
      <c r="V46">
        <f t="shared" si="19"/>
        <v>0.99830553455918314</v>
      </c>
      <c r="W46">
        <f t="shared" si="20"/>
        <v>0.99875077470735418</v>
      </c>
      <c r="X46">
        <f t="shared" si="21"/>
        <v>0.99907800694160787</v>
      </c>
      <c r="Y46">
        <v>0.95</v>
      </c>
      <c r="Z46">
        <v>0.97499999999999998</v>
      </c>
    </row>
    <row r="47" spans="1:26" x14ac:dyDescent="0.2">
      <c r="A47" s="8">
        <f t="shared" si="22"/>
        <v>44</v>
      </c>
      <c r="B47">
        <f t="shared" si="24"/>
        <v>2.631291931825217</v>
      </c>
      <c r="C47" s="2">
        <f t="shared" si="25"/>
        <v>0.44000000000000022</v>
      </c>
      <c r="D47" s="2">
        <f t="shared" si="23"/>
        <v>0.55999999999999983</v>
      </c>
      <c r="E47">
        <f t="shared" si="2"/>
        <v>0.46171054122585359</v>
      </c>
      <c r="F47">
        <f t="shared" si="3"/>
        <v>0.66332495807108016</v>
      </c>
      <c r="G47">
        <f t="shared" si="4"/>
        <v>0.7777202856925205</v>
      </c>
      <c r="H47">
        <f t="shared" si="5"/>
        <v>0.84905594633098247</v>
      </c>
      <c r="I47">
        <f t="shared" si="6"/>
        <v>0.89569725696007618</v>
      </c>
      <c r="J47">
        <f t="shared" si="7"/>
        <v>0.92706296140014144</v>
      </c>
      <c r="K47">
        <f t="shared" si="8"/>
        <v>0.94855094008794105</v>
      </c>
      <c r="L47">
        <f t="shared" si="9"/>
        <v>0.96346623509908236</v>
      </c>
      <c r="M47">
        <f t="shared" si="10"/>
        <v>0.97392070798931618</v>
      </c>
      <c r="N47">
        <f t="shared" si="11"/>
        <v>0.98130383921156328</v>
      </c>
      <c r="O47">
        <f t="shared" si="12"/>
        <v>0.98654921467800061</v>
      </c>
      <c r="P47">
        <f t="shared" si="13"/>
        <v>0.9902939916842538</v>
      </c>
      <c r="Q47">
        <f t="shared" si="14"/>
        <v>0.99297827262860383</v>
      </c>
      <c r="R47">
        <f t="shared" si="15"/>
        <v>0.99490893662023494</v>
      </c>
      <c r="S47">
        <f t="shared" si="16"/>
        <v>0.99630160104614629</v>
      </c>
      <c r="T47">
        <f t="shared" si="17"/>
        <v>0.99730870798694504</v>
      </c>
      <c r="U47">
        <f t="shared" si="18"/>
        <v>0.99803859403238171</v>
      </c>
      <c r="V47">
        <f t="shared" si="19"/>
        <v>0.9985685879544679</v>
      </c>
      <c r="W47">
        <f t="shared" si="20"/>
        <v>0.99895409151218595</v>
      </c>
      <c r="X47">
        <f t="shared" si="21"/>
        <v>0.99923492447062434</v>
      </c>
      <c r="Y47">
        <v>0.95</v>
      </c>
      <c r="Z47">
        <v>0.97499999999999998</v>
      </c>
    </row>
    <row r="48" spans="1:26" x14ac:dyDescent="0.2">
      <c r="A48" s="8">
        <f t="shared" si="22"/>
        <v>45</v>
      </c>
      <c r="B48">
        <f t="shared" si="24"/>
        <v>2.6613609122366881</v>
      </c>
      <c r="C48" s="2">
        <f t="shared" si="25"/>
        <v>0.45000000000000023</v>
      </c>
      <c r="D48" s="2">
        <f t="shared" si="23"/>
        <v>0.54999999999999982</v>
      </c>
      <c r="E48">
        <f t="shared" si="2"/>
        <v>0.46811571957074022</v>
      </c>
      <c r="F48">
        <f t="shared" si="3"/>
        <v>0.67082039324993703</v>
      </c>
      <c r="G48">
        <f t="shared" si="4"/>
        <v>0.78483005743045009</v>
      </c>
      <c r="H48">
        <f t="shared" si="5"/>
        <v>0.85529600139366968</v>
      </c>
      <c r="I48">
        <f t="shared" si="6"/>
        <v>0.90095864797901015</v>
      </c>
      <c r="J48">
        <f t="shared" si="7"/>
        <v>0.93139218975295934</v>
      </c>
      <c r="K48">
        <f t="shared" si="8"/>
        <v>0.95205522782037677</v>
      </c>
      <c r="L48">
        <f t="shared" si="9"/>
        <v>0.96626960941763373</v>
      </c>
      <c r="M48">
        <f t="shared" si="10"/>
        <v>0.97614361545987816</v>
      </c>
      <c r="N48">
        <f t="shared" si="11"/>
        <v>0.98305436763125831</v>
      </c>
      <c r="O48">
        <f t="shared" si="12"/>
        <v>0.98792016052807874</v>
      </c>
      <c r="P48">
        <f t="shared" si="13"/>
        <v>0.99136282294700251</v>
      </c>
      <c r="Q48">
        <f t="shared" si="14"/>
        <v>0.99380843306217903</v>
      </c>
      <c r="R48">
        <f t="shared" si="15"/>
        <v>0.9955516691686902</v>
      </c>
      <c r="S48">
        <f t="shared" si="16"/>
        <v>0.99679786373333767</v>
      </c>
      <c r="T48">
        <f t="shared" si="17"/>
        <v>0.99769097277476626</v>
      </c>
      <c r="U48">
        <f t="shared" si="18"/>
        <v>0.99833243814453243</v>
      </c>
      <c r="V48">
        <f t="shared" si="19"/>
        <v>0.99879405119664944</v>
      </c>
      <c r="W48">
        <f t="shared" si="20"/>
        <v>0.99912680607503312</v>
      </c>
      <c r="X48">
        <f t="shared" si="21"/>
        <v>0.99936703915468317</v>
      </c>
      <c r="Y48">
        <v>0.95</v>
      </c>
      <c r="Z48">
        <v>0.97499999999999998</v>
      </c>
    </row>
    <row r="49" spans="1:26" x14ac:dyDescent="0.2">
      <c r="A49" s="8">
        <f t="shared" si="22"/>
        <v>46</v>
      </c>
      <c r="B49">
        <f t="shared" si="24"/>
        <v>2.6910940211848811</v>
      </c>
      <c r="C49" s="2">
        <f t="shared" si="25"/>
        <v>0.46000000000000024</v>
      </c>
      <c r="D49" s="2">
        <f t="shared" si="23"/>
        <v>0.53999999999999981</v>
      </c>
      <c r="E49">
        <f t="shared" si="2"/>
        <v>0.47450796813452334</v>
      </c>
      <c r="F49">
        <f t="shared" si="3"/>
        <v>0.67823299831252704</v>
      </c>
      <c r="G49">
        <f t="shared" si="4"/>
        <v>0.79179762769976481</v>
      </c>
      <c r="H49">
        <f t="shared" si="5"/>
        <v>0.8613559078569093</v>
      </c>
      <c r="I49">
        <f t="shared" si="6"/>
        <v>0.90602190514325165</v>
      </c>
      <c r="J49">
        <f t="shared" si="7"/>
        <v>0.93552068622238405</v>
      </c>
      <c r="K49">
        <f t="shared" si="8"/>
        <v>0.95536679299883809</v>
      </c>
      <c r="L49">
        <f t="shared" si="9"/>
        <v>0.9688948364868476</v>
      </c>
      <c r="M49">
        <f t="shared" si="10"/>
        <v>0.97820642680628089</v>
      </c>
      <c r="N49">
        <f t="shared" si="11"/>
        <v>0.98466412248680679</v>
      </c>
      <c r="O49">
        <f t="shared" si="12"/>
        <v>0.98916945103385334</v>
      </c>
      <c r="P49">
        <f t="shared" si="13"/>
        <v>0.99232799548278683</v>
      </c>
      <c r="Q49">
        <f t="shared" si="14"/>
        <v>0.99455129929102526</v>
      </c>
      <c r="R49">
        <f t="shared" si="15"/>
        <v>0.99612161261579701</v>
      </c>
      <c r="S49">
        <f t="shared" si="16"/>
        <v>0.99723394365306184</v>
      </c>
      <c r="T49">
        <f t="shared" si="17"/>
        <v>0.99802384063534921</v>
      </c>
      <c r="U49">
        <f t="shared" si="18"/>
        <v>0.99858599641152823</v>
      </c>
      <c r="V49">
        <f t="shared" si="19"/>
        <v>0.99898684357024758</v>
      </c>
      <c r="W49">
        <f t="shared" si="20"/>
        <v>0.99927315734289002</v>
      </c>
      <c r="X49">
        <f t="shared" si="21"/>
        <v>0.99947797506704572</v>
      </c>
      <c r="Y49">
        <v>0.95</v>
      </c>
      <c r="Z49">
        <v>0.97499999999999998</v>
      </c>
    </row>
    <row r="50" spans="1:26" x14ac:dyDescent="0.2">
      <c r="A50" s="8">
        <f t="shared" si="22"/>
        <v>47</v>
      </c>
      <c r="B50">
        <f t="shared" si="24"/>
        <v>2.7205022658419478</v>
      </c>
      <c r="C50" s="2">
        <f t="shared" si="25"/>
        <v>0.47000000000000025</v>
      </c>
      <c r="D50" s="2">
        <f t="shared" si="23"/>
        <v>0.5299999999999998</v>
      </c>
      <c r="E50">
        <f t="shared" si="2"/>
        <v>0.48088992906936018</v>
      </c>
      <c r="F50">
        <f t="shared" si="3"/>
        <v>0.68556546004010455</v>
      </c>
      <c r="G50">
        <f t="shared" si="4"/>
        <v>0.79862634086571904</v>
      </c>
      <c r="H50">
        <f t="shared" si="5"/>
        <v>0.86724030695073218</v>
      </c>
      <c r="I50">
        <f t="shared" si="6"/>
        <v>0.91089320636709925</v>
      </c>
      <c r="J50">
        <f t="shared" si="7"/>
        <v>0.93945605859770664</v>
      </c>
      <c r="K50">
        <f t="shared" si="8"/>
        <v>0.95849435733968436</v>
      </c>
      <c r="L50">
        <f t="shared" si="9"/>
        <v>0.97135134890845376</v>
      </c>
      <c r="M50">
        <f t="shared" si="10"/>
        <v>0.98011888021008731</v>
      </c>
      <c r="N50">
        <f t="shared" si="11"/>
        <v>0.98614278979006254</v>
      </c>
      <c r="O50">
        <f t="shared" si="12"/>
        <v>0.99030643320681055</v>
      </c>
      <c r="P50">
        <f t="shared" si="13"/>
        <v>0.9931983070905902</v>
      </c>
      <c r="Q50">
        <f t="shared" si="14"/>
        <v>0.995214981468868</v>
      </c>
      <c r="R50">
        <f t="shared" si="15"/>
        <v>0.99662611257909639</v>
      </c>
      <c r="S50">
        <f t="shared" si="16"/>
        <v>0.99761639431092086</v>
      </c>
      <c r="T50">
        <f t="shared" si="17"/>
        <v>0.99831308256593987</v>
      </c>
      <c r="U50">
        <f t="shared" si="18"/>
        <v>0.99880429319678954</v>
      </c>
      <c r="V50">
        <f t="shared" si="19"/>
        <v>0.99915129577815254</v>
      </c>
      <c r="W50">
        <f t="shared" si="20"/>
        <v>0.99939684511162286</v>
      </c>
      <c r="X50">
        <f t="shared" si="21"/>
        <v>0.99957086805826578</v>
      </c>
      <c r="Y50">
        <v>0.95</v>
      </c>
      <c r="Z50">
        <v>0.97499999999999998</v>
      </c>
    </row>
    <row r="51" spans="1:26" x14ac:dyDescent="0.2">
      <c r="A51" s="8">
        <f t="shared" si="22"/>
        <v>48</v>
      </c>
      <c r="B51">
        <f t="shared" si="24"/>
        <v>2.7495960651236828</v>
      </c>
      <c r="C51" s="2">
        <f t="shared" si="25"/>
        <v>0.48000000000000026</v>
      </c>
      <c r="D51" s="2">
        <f t="shared" si="23"/>
        <v>0.5199999999999998</v>
      </c>
      <c r="E51">
        <f t="shared" si="2"/>
        <v>0.48726420680024529</v>
      </c>
      <c r="F51">
        <f t="shared" si="3"/>
        <v>0.69282032302755114</v>
      </c>
      <c r="G51">
        <f t="shared" si="4"/>
        <v>0.80531934313435649</v>
      </c>
      <c r="H51">
        <f t="shared" si="5"/>
        <v>0.87295360701471425</v>
      </c>
      <c r="I51">
        <f t="shared" si="6"/>
        <v>0.91557845706351504</v>
      </c>
      <c r="J51">
        <f t="shared" si="7"/>
        <v>0.94320558776970798</v>
      </c>
      <c r="K51">
        <f t="shared" si="8"/>
        <v>0.96144624845804494</v>
      </c>
      <c r="L51">
        <f t="shared" si="9"/>
        <v>0.97364811276353858</v>
      </c>
      <c r="M51">
        <f t="shared" si="10"/>
        <v>0.98189017833674963</v>
      </c>
      <c r="N51">
        <f t="shared" si="11"/>
        <v>0.98749946163573155</v>
      </c>
      <c r="O51">
        <f t="shared" si="12"/>
        <v>0.99133981703623986</v>
      </c>
      <c r="P51">
        <f t="shared" si="13"/>
        <v>0.99398189290791783</v>
      </c>
      <c r="Q51">
        <f t="shared" si="14"/>
        <v>0.99580691896690798</v>
      </c>
      <c r="R51">
        <f t="shared" si="15"/>
        <v>0.99707185181432645</v>
      </c>
      <c r="S51">
        <f t="shared" si="16"/>
        <v>0.99795112789362861</v>
      </c>
      <c r="T51">
        <f t="shared" si="17"/>
        <v>0.99856386054342106</v>
      </c>
      <c r="U51">
        <f t="shared" si="18"/>
        <v>0.99899178395939703</v>
      </c>
      <c r="V51">
        <f t="shared" si="19"/>
        <v>0.99929121479885474</v>
      </c>
      <c r="W51">
        <f t="shared" si="20"/>
        <v>0.99950109328099668</v>
      </c>
      <c r="X51">
        <f t="shared" si="21"/>
        <v>0.99964842655541197</v>
      </c>
      <c r="Y51">
        <v>0.95</v>
      </c>
      <c r="Z51">
        <v>0.97499999999999998</v>
      </c>
    </row>
    <row r="52" spans="1:26" x14ac:dyDescent="0.2">
      <c r="A52" s="8">
        <f t="shared" si="22"/>
        <v>49</v>
      </c>
      <c r="B52">
        <f t="shared" si="24"/>
        <v>2.7783852927747552</v>
      </c>
      <c r="C52" s="2">
        <f t="shared" si="25"/>
        <v>0.49000000000000027</v>
      </c>
      <c r="D52" s="2">
        <f t="shared" si="23"/>
        <v>0.50999999999999979</v>
      </c>
      <c r="E52">
        <f t="shared" si="2"/>
        <v>0.49363337778673022</v>
      </c>
      <c r="F52">
        <f t="shared" si="3"/>
        <v>0.70000000000000018</v>
      </c>
      <c r="G52">
        <f t="shared" si="4"/>
        <v>0.81187959562581291</v>
      </c>
      <c r="H52">
        <f t="shared" si="5"/>
        <v>0.87850000000000017</v>
      </c>
      <c r="I52">
        <f t="shared" si="6"/>
        <v>0.92008330969110097</v>
      </c>
      <c r="J52">
        <f t="shared" si="7"/>
        <v>0.94677625000000021</v>
      </c>
      <c r="K52">
        <f t="shared" si="8"/>
        <v>0.96423042502973844</v>
      </c>
      <c r="L52">
        <f t="shared" si="9"/>
        <v>0.97579365625000014</v>
      </c>
      <c r="M52">
        <f t="shared" si="10"/>
        <v>0.98352902116348573</v>
      </c>
      <c r="N52">
        <f t="shared" si="11"/>
        <v>0.98874267378906266</v>
      </c>
      <c r="O52">
        <f t="shared" si="12"/>
        <v>0.99227771807745113</v>
      </c>
      <c r="P52">
        <f t="shared" si="13"/>
        <v>0.99468627283949229</v>
      </c>
      <c r="Q52">
        <f t="shared" si="14"/>
        <v>0.99633393210119869</v>
      </c>
      <c r="R52">
        <f t="shared" si="15"/>
        <v>0.99746490539556809</v>
      </c>
      <c r="S52">
        <f t="shared" si="16"/>
        <v>0.99824347285699377</v>
      </c>
      <c r="T52">
        <f t="shared" si="17"/>
        <v>0.99878078638462409</v>
      </c>
      <c r="U52">
        <f t="shared" si="18"/>
        <v>0.99915241425675216</v>
      </c>
      <c r="V52">
        <f t="shared" si="19"/>
        <v>0.99940994198251643</v>
      </c>
      <c r="W52">
        <f t="shared" si="20"/>
        <v>0.99958870612863626</v>
      </c>
      <c r="X52">
        <f t="shared" si="21"/>
        <v>0.9997129852621679</v>
      </c>
      <c r="Y52">
        <v>0.95</v>
      </c>
      <c r="Z52">
        <v>0.97499999999999998</v>
      </c>
    </row>
    <row r="53" spans="1:26" x14ac:dyDescent="0.2">
      <c r="A53" s="8">
        <f t="shared" si="22"/>
        <v>50</v>
      </c>
      <c r="B53">
        <f t="shared" si="24"/>
        <v>2.8068793164804262</v>
      </c>
      <c r="C53" s="2">
        <f t="shared" si="25"/>
        <v>0.50000000000000022</v>
      </c>
      <c r="D53" s="2">
        <f t="shared" si="23"/>
        <v>0.49999999999999978</v>
      </c>
      <c r="E53">
        <f t="shared" si="2"/>
        <v>0.50000000000000011</v>
      </c>
      <c r="F53">
        <f t="shared" si="3"/>
        <v>0.70710678118654768</v>
      </c>
      <c r="G53">
        <f t="shared" si="4"/>
        <v>0.81830988618379075</v>
      </c>
      <c r="H53">
        <f t="shared" si="5"/>
        <v>0.88388347648318466</v>
      </c>
      <c r="I53">
        <f t="shared" si="6"/>
        <v>0.92441318157838759</v>
      </c>
      <c r="J53">
        <f t="shared" si="7"/>
        <v>0.95017473721942325</v>
      </c>
      <c r="K53">
        <f t="shared" si="8"/>
        <v>0.96685449973622628</v>
      </c>
      <c r="L53">
        <f t="shared" si="9"/>
        <v>0.97779609585952276</v>
      </c>
      <c r="M53">
        <f t="shared" si="10"/>
        <v>0.98504363608958578</v>
      </c>
      <c r="N53">
        <f t="shared" si="11"/>
        <v>0.98988044026456634</v>
      </c>
      <c r="O53">
        <f t="shared" si="12"/>
        <v>0.99312769669107892</v>
      </c>
      <c r="P53">
        <f t="shared" si="13"/>
        <v>0.99531839524683596</v>
      </c>
      <c r="Q53">
        <f t="shared" si="14"/>
        <v>0.99680226969175756</v>
      </c>
      <c r="R53">
        <f t="shared" si="15"/>
        <v>0.9978107912803762</v>
      </c>
      <c r="S53">
        <f t="shared" si="16"/>
        <v>0.99849822646130149</v>
      </c>
      <c r="T53">
        <f t="shared" si="17"/>
        <v>0.99896797515309133</v>
      </c>
      <c r="U53">
        <f t="shared" si="18"/>
        <v>0.99928967295375548</v>
      </c>
      <c r="V53">
        <f t="shared" si="19"/>
        <v>0.99951040509342648</v>
      </c>
      <c r="W53">
        <f t="shared" si="20"/>
        <v>0.99966211836196894</v>
      </c>
      <c r="X53">
        <f t="shared" si="21"/>
        <v>0.99976655256525149</v>
      </c>
      <c r="Y53">
        <v>0.95</v>
      </c>
      <c r="Z53">
        <v>0.97499999999999998</v>
      </c>
    </row>
    <row r="54" spans="1:26" x14ac:dyDescent="0.2">
      <c r="A54" s="8">
        <f t="shared" si="22"/>
        <v>51</v>
      </c>
      <c r="B54">
        <f t="shared" si="24"/>
        <v>2.8350870334436276</v>
      </c>
      <c r="C54" s="2">
        <f t="shared" si="25"/>
        <v>0.51000000000000023</v>
      </c>
      <c r="D54" s="2">
        <f t="shared" si="23"/>
        <v>0.48999999999999977</v>
      </c>
      <c r="E54">
        <f t="shared" si="2"/>
        <v>0.50636662221327011</v>
      </c>
      <c r="F54">
        <f t="shared" si="3"/>
        <v>0.7141428428542852</v>
      </c>
      <c r="G54">
        <f t="shared" si="4"/>
        <v>0.82461284005235269</v>
      </c>
      <c r="H54">
        <f t="shared" si="5"/>
        <v>0.88910783935358495</v>
      </c>
      <c r="I54">
        <f t="shared" si="6"/>
        <v>0.92857327121311961</v>
      </c>
      <c r="J54">
        <f t="shared" si="7"/>
        <v>0.95340747556707772</v>
      </c>
      <c r="K54">
        <f t="shared" si="8"/>
        <v>0.96932576022814043</v>
      </c>
      <c r="L54">
        <f t="shared" si="9"/>
        <v>0.97966316035425371</v>
      </c>
      <c r="M54">
        <f t="shared" si="10"/>
        <v>0.98644180561444905</v>
      </c>
      <c r="N54">
        <f t="shared" si="11"/>
        <v>0.99092028520675557</v>
      </c>
      <c r="O54">
        <f t="shared" si="12"/>
        <v>0.99389679427159683</v>
      </c>
      <c r="P54">
        <f t="shared" si="13"/>
        <v>0.99588467726670871</v>
      </c>
      <c r="Q54">
        <f t="shared" si="14"/>
        <v>0.99721765285523523</v>
      </c>
      <c r="R54">
        <f t="shared" si="15"/>
        <v>0.9981145167003046</v>
      </c>
      <c r="S54">
        <f t="shared" si="16"/>
        <v>0.99871970273768107</v>
      </c>
      <c r="T54">
        <f t="shared" si="17"/>
        <v>0.99912909364259062</v>
      </c>
      <c r="U54">
        <f t="shared" si="18"/>
        <v>0.99940664021725278</v>
      </c>
      <c r="V54">
        <f t="shared" si="19"/>
        <v>0.99959516492545319</v>
      </c>
      <c r="W54">
        <f t="shared" si="20"/>
        <v>0.99972343961959664</v>
      </c>
      <c r="X54">
        <f t="shared" si="21"/>
        <v>0.99981085235802247</v>
      </c>
      <c r="Y54">
        <v>0.95</v>
      </c>
      <c r="Z54">
        <v>0.97499999999999998</v>
      </c>
    </row>
    <row r="55" spans="1:26" x14ac:dyDescent="0.2">
      <c r="A55" s="8">
        <f t="shared" si="22"/>
        <v>52</v>
      </c>
      <c r="B55">
        <f t="shared" si="24"/>
        <v>2.8630169028100347</v>
      </c>
      <c r="C55" s="2">
        <f t="shared" si="25"/>
        <v>0.52000000000000024</v>
      </c>
      <c r="D55" s="2">
        <f t="shared" si="23"/>
        <v>0.47999999999999976</v>
      </c>
      <c r="E55">
        <f t="shared" si="2"/>
        <v>0.51273579319975504</v>
      </c>
      <c r="F55">
        <f t="shared" si="3"/>
        <v>0.72111025509279802</v>
      </c>
      <c r="G55">
        <f t="shared" si="4"/>
        <v>0.83079092953386624</v>
      </c>
      <c r="H55">
        <f t="shared" si="5"/>
        <v>0.89417671631506934</v>
      </c>
      <c r="I55">
        <f t="shared" si="6"/>
        <v>0.93256857316078179</v>
      </c>
      <c r="J55">
        <f t="shared" si="7"/>
        <v>0.95648064235508712</v>
      </c>
      <c r="K55">
        <f t="shared" si="8"/>
        <v>0.97165118831351727</v>
      </c>
      <c r="L55">
        <f t="shared" si="9"/>
        <v>0.98140221277109418</v>
      </c>
      <c r="M55">
        <f t="shared" si="10"/>
        <v>0.98773089283349991</v>
      </c>
      <c r="N55">
        <f t="shared" si="11"/>
        <v>0.99186927234581712</v>
      </c>
      <c r="O55">
        <f t="shared" si="12"/>
        <v>0.99459156676202576</v>
      </c>
      <c r="P55">
        <f t="shared" si="13"/>
        <v>0.9963910420820975</v>
      </c>
      <c r="Q55">
        <f t="shared" si="14"/>
        <v>0.99758531538538253</v>
      </c>
      <c r="R55">
        <f t="shared" si="15"/>
        <v>0.99838062076606093</v>
      </c>
      <c r="S55">
        <f t="shared" si="16"/>
        <v>0.99891177631388528</v>
      </c>
      <c r="T55">
        <f t="shared" si="17"/>
        <v>0.99926740440805584</v>
      </c>
      <c r="U55">
        <f t="shared" si="18"/>
        <v>0.99950603080985445</v>
      </c>
      <c r="V55">
        <f t="shared" si="19"/>
        <v>0.99966645704695367</v>
      </c>
      <c r="W55">
        <f t="shared" si="20"/>
        <v>0.99977449401744523</v>
      </c>
      <c r="X55">
        <f t="shared" si="21"/>
        <v>0.99984736090992066</v>
      </c>
      <c r="Y55">
        <v>0.95</v>
      </c>
      <c r="Z55">
        <v>0.97499999999999998</v>
      </c>
    </row>
    <row r="56" spans="1:26" x14ac:dyDescent="0.2">
      <c r="A56" s="8">
        <f t="shared" si="22"/>
        <v>53</v>
      </c>
      <c r="B56">
        <f t="shared" si="24"/>
        <v>2.8906769752758557</v>
      </c>
      <c r="C56" s="2">
        <f t="shared" si="25"/>
        <v>0.53000000000000025</v>
      </c>
      <c r="D56" s="2">
        <f t="shared" si="23"/>
        <v>0.46999999999999975</v>
      </c>
      <c r="E56">
        <f t="shared" si="2"/>
        <v>0.5191100709306401</v>
      </c>
      <c r="F56">
        <f t="shared" si="3"/>
        <v>0.72801098892805205</v>
      </c>
      <c r="G56">
        <f t="shared" si="4"/>
        <v>0.83684648272699902</v>
      </c>
      <c r="H56">
        <f t="shared" si="5"/>
        <v>0.8990935713261442</v>
      </c>
      <c r="I56">
        <f t="shared" si="6"/>
        <v>0.93640389175652472</v>
      </c>
      <c r="J56">
        <f t="shared" si="7"/>
        <v>0.95940018162147167</v>
      </c>
      <c r="K56">
        <f t="shared" si="8"/>
        <v>0.97383747755162642</v>
      </c>
      <c r="L56">
        <f t="shared" si="9"/>
        <v>0.98302027065380826</v>
      </c>
      <c r="M56">
        <f t="shared" si="10"/>
        <v>0.98891786497193879</v>
      </c>
      <c r="N56">
        <f t="shared" si="11"/>
        <v>0.99273403226835655</v>
      </c>
      <c r="O56">
        <f t="shared" si="12"/>
        <v>0.99521811571642482</v>
      </c>
      <c r="P56">
        <f t="shared" si="13"/>
        <v>0.99684295343131057</v>
      </c>
      <c r="Q56">
        <f t="shared" si="14"/>
        <v>0.99791004103452341</v>
      </c>
      <c r="R56">
        <f t="shared" si="15"/>
        <v>0.99861321363234989</v>
      </c>
      <c r="S56">
        <f t="shared" si="16"/>
        <v>0.99907792248022154</v>
      </c>
      <c r="T56">
        <f t="shared" si="17"/>
        <v>0.99938580576294633</v>
      </c>
      <c r="U56">
        <f t="shared" si="18"/>
        <v>0.99959023314106776</v>
      </c>
      <c r="V56">
        <f t="shared" si="19"/>
        <v>0.99972622917049037</v>
      </c>
      <c r="W56">
        <f t="shared" si="20"/>
        <v>0.99981685526868924</v>
      </c>
      <c r="X56">
        <f t="shared" si="21"/>
        <v>0.99987733933861689</v>
      </c>
      <c r="Y56">
        <v>0.95</v>
      </c>
      <c r="Z56">
        <v>0.97499999999999998</v>
      </c>
    </row>
    <row r="57" spans="1:26" x14ac:dyDescent="0.2">
      <c r="A57" s="8">
        <f t="shared" si="22"/>
        <v>54</v>
      </c>
      <c r="B57">
        <f t="shared" si="24"/>
        <v>2.9180749201717662</v>
      </c>
      <c r="C57" s="2">
        <f t="shared" si="25"/>
        <v>0.54000000000000026</v>
      </c>
      <c r="D57" s="2">
        <f t="shared" si="23"/>
        <v>0.45999999999999974</v>
      </c>
      <c r="E57">
        <f t="shared" si="2"/>
        <v>0.52549203186547699</v>
      </c>
      <c r="F57">
        <f t="shared" si="3"/>
        <v>0.73484692283495356</v>
      </c>
      <c r="G57">
        <f t="shared" si="4"/>
        <v>0.84278169143071846</v>
      </c>
      <c r="H57">
        <f t="shared" si="5"/>
        <v>0.90386171508699287</v>
      </c>
      <c r="I57">
        <f t="shared" si="6"/>
        <v>0.94008385369739245</v>
      </c>
      <c r="J57">
        <f t="shared" si="7"/>
        <v>0.96217181841394628</v>
      </c>
      <c r="K57">
        <f t="shared" si="8"/>
        <v>0.97589104941152849</v>
      </c>
      <c r="L57">
        <f t="shared" si="9"/>
        <v>0.98452402468927847</v>
      </c>
      <c r="M57">
        <f t="shared" si="10"/>
        <v>0.99000931515024493</v>
      </c>
      <c r="N57">
        <f t="shared" si="11"/>
        <v>0.99352078771509955</v>
      </c>
      <c r="O57">
        <f t="shared" si="12"/>
        <v>0.9957821171411867</v>
      </c>
      <c r="P57">
        <f t="shared" si="13"/>
        <v>0.99724544760778966</v>
      </c>
      <c r="Q57">
        <f t="shared" si="14"/>
        <v>0.99819619797376258</v>
      </c>
      <c r="R57">
        <f t="shared" si="15"/>
        <v>0.99881601252920715</v>
      </c>
      <c r="S57">
        <f t="shared" si="16"/>
        <v>0.99922125383497917</v>
      </c>
      <c r="T57">
        <f t="shared" si="17"/>
        <v>0.99948686811706977</v>
      </c>
      <c r="U57">
        <f t="shared" si="18"/>
        <v>0.99966134448472821</v>
      </c>
      <c r="V57">
        <f t="shared" si="19"/>
        <v>0.99977617458933565</v>
      </c>
      <c r="W57">
        <f t="shared" si="20"/>
        <v>0.99985187784838425</v>
      </c>
      <c r="X57">
        <f t="shared" si="21"/>
        <v>0.99990186217895338</v>
      </c>
      <c r="Y57">
        <v>0.95</v>
      </c>
      <c r="Z57">
        <v>0.97499999999999998</v>
      </c>
    </row>
    <row r="58" spans="1:26" x14ac:dyDescent="0.2">
      <c r="A58" s="8">
        <f t="shared" si="22"/>
        <v>55</v>
      </c>
      <c r="B58">
        <f t="shared" si="24"/>
        <v>2.9452180502810608</v>
      </c>
      <c r="C58" s="2">
        <f t="shared" si="25"/>
        <v>0.55000000000000027</v>
      </c>
      <c r="D58" s="2">
        <f t="shared" si="23"/>
        <v>0.44999999999999973</v>
      </c>
      <c r="E58">
        <f t="shared" si="2"/>
        <v>0.53188428042926017</v>
      </c>
      <c r="F58">
        <f t="shared" si="3"/>
        <v>0.74161984870956643</v>
      </c>
      <c r="G58">
        <f t="shared" si="4"/>
        <v>0.84859861828896999</v>
      </c>
      <c r="H58">
        <f t="shared" si="5"/>
        <v>0.90848431466921875</v>
      </c>
      <c r="I58">
        <f t="shared" si="6"/>
        <v>0.94361291964688276</v>
      </c>
      <c r="J58">
        <f t="shared" si="7"/>
        <v>0.96480107193060149</v>
      </c>
      <c r="K58">
        <f t="shared" si="8"/>
        <v>0.97781806813573136</v>
      </c>
      <c r="L58">
        <f t="shared" si="9"/>
        <v>0.98591985590361986</v>
      </c>
      <c r="M58">
        <f t="shared" si="10"/>
        <v>0.99101148255285865</v>
      </c>
      <c r="N58">
        <f t="shared" si="11"/>
        <v>0.99423537709299581</v>
      </c>
      <c r="O58">
        <f t="shared" si="12"/>
        <v>0.99628884831970965</v>
      </c>
      <c r="P58">
        <f t="shared" si="13"/>
        <v>0.99760316317469322</v>
      </c>
      <c r="Q58">
        <f t="shared" si="14"/>
        <v>0.99844777067887591</v>
      </c>
      <c r="R58">
        <f t="shared" si="15"/>
        <v>0.99899237493339332</v>
      </c>
      <c r="S58">
        <f t="shared" si="16"/>
        <v>0.9993445538126835</v>
      </c>
      <c r="T58">
        <f t="shared" si="17"/>
        <v>0.99957286698970726</v>
      </c>
      <c r="U58">
        <f t="shared" si="18"/>
        <v>0.99972120272888265</v>
      </c>
      <c r="V58">
        <f t="shared" si="19"/>
        <v>0.99981776207596473</v>
      </c>
      <c r="W58">
        <f t="shared" si="20"/>
        <v>0.99988072462280231</v>
      </c>
      <c r="X58">
        <f t="shared" si="21"/>
        <v>0.99992184248762417</v>
      </c>
      <c r="Y58">
        <v>0.95</v>
      </c>
      <c r="Z58">
        <v>0.97499999999999998</v>
      </c>
    </row>
    <row r="59" spans="1:26" x14ac:dyDescent="0.2">
      <c r="A59" s="8">
        <f t="shared" si="22"/>
        <v>56</v>
      </c>
      <c r="B59">
        <f t="shared" si="24"/>
        <v>2.9721133446193915</v>
      </c>
      <c r="C59" s="2">
        <f t="shared" si="25"/>
        <v>0.56000000000000028</v>
      </c>
      <c r="D59" s="2">
        <f t="shared" si="23"/>
        <v>0.43999999999999972</v>
      </c>
      <c r="E59">
        <f t="shared" si="2"/>
        <v>0.5382894587741468</v>
      </c>
      <c r="F59">
        <f t="shared" si="3"/>
        <v>0.74833147735478844</v>
      </c>
      <c r="G59">
        <f t="shared" si="4"/>
        <v>0.85429920324081365</v>
      </c>
      <c r="H59">
        <f t="shared" si="5"/>
        <v>0.91296440237284171</v>
      </c>
      <c r="I59">
        <f t="shared" si="6"/>
        <v>0.94699539495103591</v>
      </c>
      <c r="J59">
        <f t="shared" si="7"/>
        <v>0.9672932676287993</v>
      </c>
      <c r="K59">
        <f t="shared" si="8"/>
        <v>0.97962445443303414</v>
      </c>
      <c r="L59">
        <f t="shared" si="9"/>
        <v>0.98721385155598373</v>
      </c>
      <c r="M59">
        <f t="shared" si="10"/>
        <v>0.99193027115195909</v>
      </c>
      <c r="N59">
        <f t="shared" si="11"/>
        <v>0.99488327636794971</v>
      </c>
      <c r="O59">
        <f t="shared" si="12"/>
        <v>0.99674321280202749</v>
      </c>
      <c r="P59">
        <f t="shared" si="13"/>
        <v>0.99792036859348832</v>
      </c>
      <c r="Q59">
        <f t="shared" si="14"/>
        <v>0.99866838946205494</v>
      </c>
      <c r="R59">
        <f t="shared" si="15"/>
        <v>0.99914532912445553</v>
      </c>
      <c r="S59">
        <f t="shared" si="16"/>
        <v>0.99945030736705065</v>
      </c>
      <c r="T59">
        <f t="shared" si="17"/>
        <v>0.9996458129985365</v>
      </c>
      <c r="U59">
        <f t="shared" si="18"/>
        <v>0.9997714149867023</v>
      </c>
      <c r="V59">
        <f t="shared" si="19"/>
        <v>0.99985226259659488</v>
      </c>
      <c r="W59">
        <f t="shared" si="20"/>
        <v>0.99990439131860509</v>
      </c>
      <c r="X59">
        <f t="shared" si="21"/>
        <v>0.99993805387401014</v>
      </c>
      <c r="Y59">
        <v>0.95</v>
      </c>
      <c r="Z59">
        <v>0.97499999999999998</v>
      </c>
    </row>
    <row r="60" spans="1:26" x14ac:dyDescent="0.2">
      <c r="A60" s="8">
        <f t="shared" si="22"/>
        <v>57</v>
      </c>
      <c r="B60">
        <f t="shared" si="24"/>
        <v>2.9987674693770803</v>
      </c>
      <c r="C60" s="2">
        <f t="shared" si="25"/>
        <v>0.57000000000000028</v>
      </c>
      <c r="D60" s="2">
        <f t="shared" si="23"/>
        <v>0.42999999999999972</v>
      </c>
      <c r="E60">
        <f t="shared" si="2"/>
        <v>0.54471025692950858</v>
      </c>
      <c r="F60">
        <f t="shared" si="3"/>
        <v>0.75498344352707514</v>
      </c>
      <c r="G60">
        <f t="shared" si="4"/>
        <v>0.85988526933205922</v>
      </c>
      <c r="H60">
        <f t="shared" si="5"/>
        <v>0.91730488388539622</v>
      </c>
      <c r="I60">
        <f t="shared" si="6"/>
        <v>0.95023543955412371</v>
      </c>
      <c r="J60">
        <f t="shared" si="7"/>
        <v>0.96965354840095463</v>
      </c>
      <c r="K60">
        <f t="shared" si="8"/>
        <v>0.98131589811051378</v>
      </c>
      <c r="L60">
        <f t="shared" si="9"/>
        <v>0.98841181985236315</v>
      </c>
      <c r="M60">
        <f t="shared" si="10"/>
        <v>0.9927712671212976</v>
      </c>
      <c r="N60">
        <f t="shared" si="11"/>
        <v>0.99546961948595547</v>
      </c>
      <c r="O60">
        <f t="shared" si="12"/>
        <v>0.99714976372097497</v>
      </c>
      <c r="P60">
        <f t="shared" si="13"/>
        <v>0.9982009879441559</v>
      </c>
      <c r="Q60">
        <f t="shared" si="14"/>
        <v>0.99886135784630348</v>
      </c>
      <c r="R60">
        <f t="shared" si="15"/>
        <v>0.99927760234476304</v>
      </c>
      <c r="S60">
        <f t="shared" si="16"/>
        <v>0.99954072905297209</v>
      </c>
      <c r="T60">
        <f t="shared" si="17"/>
        <v>0.99970747909471991</v>
      </c>
      <c r="U60">
        <f t="shared" si="18"/>
        <v>0.99981338336391534</v>
      </c>
      <c r="V60">
        <f t="shared" si="19"/>
        <v>0.99988077315954627</v>
      </c>
      <c r="W60">
        <f t="shared" si="20"/>
        <v>0.99992372816740283</v>
      </c>
      <c r="X60">
        <f t="shared" si="21"/>
        <v>0.99995114980476174</v>
      </c>
      <c r="Y60">
        <v>0.95</v>
      </c>
      <c r="Z60">
        <v>0.97499999999999998</v>
      </c>
    </row>
    <row r="61" spans="1:26" x14ac:dyDescent="0.2">
      <c r="A61" s="8">
        <f t="shared" si="22"/>
        <v>58</v>
      </c>
      <c r="B61">
        <f t="shared" si="24"/>
        <v>3.0251867972018807</v>
      </c>
      <c r="C61" s="2">
        <f t="shared" si="25"/>
        <v>0.58000000000000029</v>
      </c>
      <c r="D61" s="2">
        <f t="shared" si="23"/>
        <v>0.41999999999999971</v>
      </c>
      <c r="E61">
        <f t="shared" si="2"/>
        <v>0.55114942345192186</v>
      </c>
      <c r="F61">
        <f t="shared" si="3"/>
        <v>0.761577310586391</v>
      </c>
      <c r="G61">
        <f t="shared" si="4"/>
        <v>0.86535852793664858</v>
      </c>
      <c r="H61">
        <f t="shared" si="5"/>
        <v>0.92150854580953312</v>
      </c>
      <c r="I61">
        <f t="shared" si="6"/>
        <v>0.95333707719237204</v>
      </c>
      <c r="J61">
        <f t="shared" si="7"/>
        <v>0.97188688490482267</v>
      </c>
      <c r="K61">
        <f t="shared" si="8"/>
        <v>0.98289786974229509</v>
      </c>
      <c r="L61">
        <f t="shared" si="9"/>
        <v>0.98951930358817419</v>
      </c>
      <c r="M61">
        <f t="shared" si="10"/>
        <v>0.99353975506026737</v>
      </c>
      <c r="N61">
        <f t="shared" si="11"/>
        <v>0.99599921745430564</v>
      </c>
      <c r="O61">
        <f t="shared" si="12"/>
        <v>0.99751272557897708</v>
      </c>
      <c r="P61">
        <f t="shared" si="13"/>
        <v>0.99844862489570341</v>
      </c>
      <c r="Q61">
        <f t="shared" si="14"/>
        <v>0.99902967795884812</v>
      </c>
      <c r="R61">
        <f t="shared" si="15"/>
        <v>0.99939164676064163</v>
      </c>
      <c r="S61">
        <f t="shared" si="16"/>
        <v>0.99961778872765938</v>
      </c>
      <c r="T61">
        <f t="shared" si="17"/>
        <v>0.99975942528796746</v>
      </c>
      <c r="U61">
        <f t="shared" si="18"/>
        <v>0.99984832814903357</v>
      </c>
      <c r="V61">
        <f t="shared" si="19"/>
        <v>0.99990423808310203</v>
      </c>
      <c r="W61">
        <f t="shared" si="20"/>
        <v>0.99993945902618853</v>
      </c>
      <c r="X61">
        <f t="shared" si="21"/>
        <v>0.99996168049183864</v>
      </c>
      <c r="Y61">
        <v>0.95</v>
      </c>
      <c r="Z61">
        <v>0.97499999999999998</v>
      </c>
    </row>
    <row r="62" spans="1:26" x14ac:dyDescent="0.2">
      <c r="A62" s="8">
        <f t="shared" si="22"/>
        <v>59</v>
      </c>
      <c r="B62">
        <f t="shared" si="24"/>
        <v>3.051377424980187</v>
      </c>
      <c r="C62" s="2">
        <f t="shared" si="25"/>
        <v>0.5900000000000003</v>
      </c>
      <c r="D62" s="2">
        <f t="shared" si="23"/>
        <v>0.4099999999999997</v>
      </c>
      <c r="E62">
        <f t="shared" si="2"/>
        <v>0.55760977669709699</v>
      </c>
      <c r="F62">
        <f t="shared" si="3"/>
        <v>0.76811457478686096</v>
      </c>
      <c r="G62">
        <f t="shared" si="4"/>
        <v>0.87072058342903658</v>
      </c>
      <c r="H62">
        <f t="shared" si="5"/>
        <v>0.92557806261816733</v>
      </c>
      <c r="I62">
        <f t="shared" si="6"/>
        <v>0.95630420393576665</v>
      </c>
      <c r="J62">
        <f t="shared" si="7"/>
        <v>0.97399808512629393</v>
      </c>
      <c r="K62">
        <f t="shared" si="8"/>
        <v>0.98437563146197404</v>
      </c>
      <c r="L62">
        <f t="shared" si="9"/>
        <v>0.99054159281657073</v>
      </c>
      <c r="M62">
        <f t="shared" si="10"/>
        <v>0.9942407331354699</v>
      </c>
      <c r="N62">
        <f t="shared" si="11"/>
        <v>0.99647657620045738</v>
      </c>
      <c r="O62">
        <f t="shared" si="12"/>
        <v>0.99783601463425509</v>
      </c>
      <c r="P62">
        <f t="shared" si="13"/>
        <v>0.99866658506911155</v>
      </c>
      <c r="Q62">
        <f t="shared" si="14"/>
        <v>0.99917607410198395</v>
      </c>
      <c r="R62">
        <f t="shared" si="15"/>
        <v>0.99948966340224743</v>
      </c>
      <c r="S62">
        <f t="shared" si="16"/>
        <v>0.99968323506977064</v>
      </c>
      <c r="T62">
        <f t="shared" si="17"/>
        <v>0.9998030210819342</v>
      </c>
      <c r="U62">
        <f t="shared" si="18"/>
        <v>0.99987730866677704</v>
      </c>
      <c r="V62">
        <f t="shared" si="19"/>
        <v>0.99992346794006381</v>
      </c>
      <c r="W62">
        <f t="shared" si="20"/>
        <v>0.9999521982430335</v>
      </c>
      <c r="X62">
        <f t="shared" si="21"/>
        <v>0.99997010764012839</v>
      </c>
      <c r="Y62">
        <v>0.95</v>
      </c>
      <c r="Z62">
        <v>0.97499999999999998</v>
      </c>
    </row>
    <row r="63" spans="1:26" x14ac:dyDescent="0.2">
      <c r="A63" s="8">
        <f t="shared" si="22"/>
        <v>60</v>
      </c>
      <c r="B63" s="5">
        <f t="shared" si="24"/>
        <v>3.0773451902570854</v>
      </c>
      <c r="C63" s="2">
        <f t="shared" si="25"/>
        <v>0.60000000000000031</v>
      </c>
      <c r="D63" s="2">
        <f t="shared" si="23"/>
        <v>0.39999999999999969</v>
      </c>
      <c r="E63">
        <f t="shared" si="2"/>
        <v>0.56409421684897509</v>
      </c>
      <c r="F63">
        <f t="shared" si="3"/>
        <v>0.77459666924148363</v>
      </c>
      <c r="G63">
        <f t="shared" si="4"/>
        <v>0.87597293734244552</v>
      </c>
      <c r="H63">
        <f t="shared" si="5"/>
        <v>0.92951600308978011</v>
      </c>
      <c r="I63">
        <f t="shared" si="6"/>
        <v>0.95914059614070424</v>
      </c>
      <c r="J63">
        <f t="shared" si="7"/>
        <v>0.97599180324426915</v>
      </c>
      <c r="K63">
        <f t="shared" si="8"/>
        <v>0.985754246956147</v>
      </c>
      <c r="L63">
        <f t="shared" si="9"/>
        <v>0.99148373662909894</v>
      </c>
      <c r="M63">
        <f t="shared" si="10"/>
        <v>0.99487892723572724</v>
      </c>
      <c r="N63">
        <f t="shared" si="11"/>
        <v>0.99690591331378919</v>
      </c>
      <c r="O63">
        <f t="shared" si="12"/>
        <v>0.99812325800180035</v>
      </c>
      <c r="P63">
        <f t="shared" si="13"/>
        <v>0.9988578969202776</v>
      </c>
      <c r="Q63">
        <f t="shared" si="14"/>
        <v>0.99930301464400872</v>
      </c>
      <c r="R63">
        <f t="shared" si="15"/>
        <v>0.99957362424265683</v>
      </c>
      <c r="S63">
        <f t="shared" si="16"/>
        <v>0.99973861709651646</v>
      </c>
      <c r="T63">
        <f t="shared" si="17"/>
        <v>0.99983946581954042</v>
      </c>
      <c r="U63">
        <f t="shared" si="18"/>
        <v>0.99990124201211927</v>
      </c>
      <c r="V63">
        <f t="shared" si="19"/>
        <v>0.99993915641087194</v>
      </c>
      <c r="W63">
        <f t="shared" si="20"/>
        <v>0.99996246550975798</v>
      </c>
      <c r="X63">
        <f t="shared" si="21"/>
        <v>0.99997681730093047</v>
      </c>
      <c r="Y63">
        <v>0.95</v>
      </c>
      <c r="Z63">
        <v>0.97499999999999998</v>
      </c>
    </row>
    <row r="64" spans="1:26" x14ac:dyDescent="0.2">
      <c r="A64" s="8">
        <f t="shared" si="22"/>
        <v>61</v>
      </c>
      <c r="B64">
        <f t="shared" si="24"/>
        <v>3.103095686420529</v>
      </c>
      <c r="C64" s="2">
        <f t="shared" si="25"/>
        <v>0.61000000000000032</v>
      </c>
      <c r="D64" s="2">
        <f t="shared" si="23"/>
        <v>0.38999999999999968</v>
      </c>
      <c r="E64">
        <f t="shared" si="2"/>
        <v>0.57060573885775268</v>
      </c>
      <c r="F64">
        <f t="shared" si="3"/>
        <v>0.78102496759066564</v>
      </c>
      <c r="G64">
        <f t="shared" si="4"/>
        <v>0.88111699204199501</v>
      </c>
      <c r="H64">
        <f t="shared" si="5"/>
        <v>0.93332483627084528</v>
      </c>
      <c r="I64">
        <f t="shared" si="6"/>
        <v>0.96184991786989782</v>
      </c>
      <c r="J64">
        <f t="shared" si="7"/>
        <v>0.97787254785979782</v>
      </c>
      <c r="K64">
        <f t="shared" si="8"/>
        <v>0.98703859072820355</v>
      </c>
      <c r="L64">
        <f t="shared" si="9"/>
        <v>0.99235055412620743</v>
      </c>
      <c r="M64">
        <f t="shared" si="10"/>
        <v>0.99545880422655153</v>
      </c>
      <c r="N64">
        <f t="shared" si="11"/>
        <v>0.99729117376461973</v>
      </c>
      <c r="O64">
        <f t="shared" si="12"/>
        <v>0.99837781157264538</v>
      </c>
      <c r="P64">
        <f t="shared" si="13"/>
        <v>0.99902533125770232</v>
      </c>
      <c r="Q64">
        <f t="shared" si="14"/>
        <v>0.99941273235898787</v>
      </c>
      <c r="R64">
        <f t="shared" si="15"/>
        <v>0.99964529256147949</v>
      </c>
      <c r="S64">
        <f t="shared" si="16"/>
        <v>0.99978530384207109</v>
      </c>
      <c r="T64">
        <f t="shared" si="17"/>
        <v>0.99986980711934725</v>
      </c>
      <c r="U64">
        <f t="shared" si="18"/>
        <v>0.99992091986191334</v>
      </c>
      <c r="V64">
        <f t="shared" si="19"/>
        <v>0.99995189525456774</v>
      </c>
      <c r="W64">
        <f t="shared" si="20"/>
        <v>0.99997069891860835</v>
      </c>
      <c r="X64">
        <f t="shared" si="21"/>
        <v>0.9999821310510405</v>
      </c>
      <c r="Y64">
        <v>0.95</v>
      </c>
      <c r="Z64">
        <v>0.97499999999999998</v>
      </c>
    </row>
    <row r="65" spans="1:26" x14ac:dyDescent="0.2">
      <c r="A65" s="8">
        <f t="shared" si="22"/>
        <v>62</v>
      </c>
      <c r="B65">
        <f t="shared" si="24"/>
        <v>3.1286342767613702</v>
      </c>
      <c r="C65" s="2">
        <f t="shared" si="25"/>
        <v>0.62000000000000033</v>
      </c>
      <c r="D65" s="2">
        <f t="shared" si="23"/>
        <v>0.37999999999999967</v>
      </c>
      <c r="E65">
        <f t="shared" si="2"/>
        <v>0.57714744645905014</v>
      </c>
      <c r="F65">
        <f t="shared" si="3"/>
        <v>0.78740078740118136</v>
      </c>
      <c r="G65">
        <f t="shared" si="4"/>
        <v>0.88615405393620272</v>
      </c>
      <c r="H65">
        <f t="shared" si="5"/>
        <v>0.93700693700740578</v>
      </c>
      <c r="I65">
        <f t="shared" si="6"/>
        <v>0.96443572783041476</v>
      </c>
      <c r="J65">
        <f t="shared" si="7"/>
        <v>0.97964468964517948</v>
      </c>
      <c r="K65">
        <f t="shared" si="8"/>
        <v>0.98823335669425516</v>
      </c>
      <c r="L65">
        <f t="shared" si="9"/>
        <v>0.99314664464714131</v>
      </c>
      <c r="M65">
        <f t="shared" si="10"/>
        <v>0.99598458438133464</v>
      </c>
      <c r="N65">
        <f t="shared" si="11"/>
        <v>0.99763604468529354</v>
      </c>
      <c r="O65">
        <f t="shared" si="12"/>
        <v>0.99860277684452581</v>
      </c>
      <c r="P65">
        <f t="shared" si="13"/>
        <v>0.99917141949834176</v>
      </c>
      <c r="Q65">
        <f t="shared" si="14"/>
        <v>0.99950724333181018</v>
      </c>
      <c r="R65">
        <f t="shared" si="15"/>
        <v>0.99970624172488676</v>
      </c>
      <c r="S65">
        <f t="shared" si="16"/>
        <v>0.99982450234581144</v>
      </c>
      <c r="T65">
        <f t="shared" si="17"/>
        <v>0.99989495756768199</v>
      </c>
      <c r="U65">
        <f t="shared" si="18"/>
        <v>0.99993702354277714</v>
      </c>
      <c r="V65">
        <f t="shared" si="19"/>
        <v>0.99996218758667776</v>
      </c>
      <c r="W65">
        <f t="shared" si="20"/>
        <v>0.99997726641792728</v>
      </c>
      <c r="X65">
        <f t="shared" si="21"/>
        <v>0.99998631569349516</v>
      </c>
      <c r="Y65">
        <v>0.95</v>
      </c>
      <c r="Z65">
        <v>0.97499999999999998</v>
      </c>
    </row>
    <row r="66" spans="1:26" x14ac:dyDescent="0.2">
      <c r="A66" s="8">
        <f t="shared" si="22"/>
        <v>63</v>
      </c>
      <c r="B66">
        <f t="shared" si="24"/>
        <v>3.1539661075093899</v>
      </c>
      <c r="C66" s="2">
        <f t="shared" si="25"/>
        <v>0.63000000000000034</v>
      </c>
      <c r="D66" s="2">
        <f t="shared" si="23"/>
        <v>0.36999999999999966</v>
      </c>
      <c r="E66">
        <f t="shared" si="2"/>
        <v>0.58372256747160489</v>
      </c>
      <c r="F66">
        <f t="shared" si="3"/>
        <v>0.79372539331937741</v>
      </c>
      <c r="G66">
        <f t="shared" si="4"/>
        <v>0.89108533624511088</v>
      </c>
      <c r="H66">
        <f t="shared" si="5"/>
        <v>0.94056459108346213</v>
      </c>
      <c r="I66">
        <f t="shared" si="6"/>
        <v>0.96690148587590896</v>
      </c>
      <c r="J66">
        <f t="shared" si="7"/>
        <v>0.98131246846299569</v>
      </c>
      <c r="K66">
        <f t="shared" si="8"/>
        <v>0.98934306616662526</v>
      </c>
      <c r="L66">
        <f t="shared" si="9"/>
        <v>0.99387639732168509</v>
      </c>
      <c r="M66">
        <f t="shared" si="10"/>
        <v>0.9964602530588238</v>
      </c>
      <c r="N66">
        <f t="shared" si="11"/>
        <v>0.99794396928968587</v>
      </c>
      <c r="O66">
        <f t="shared" si="12"/>
        <v>0.99880101674781352</v>
      </c>
      <c r="P66">
        <f t="shared" si="13"/>
        <v>0.99929847075503009</v>
      </c>
      <c r="Q66">
        <f t="shared" si="14"/>
        <v>0.99958836453410993</v>
      </c>
      <c r="R66">
        <f t="shared" si="15"/>
        <v>0.99975787250202586</v>
      </c>
      <c r="S66">
        <f t="shared" si="16"/>
        <v>0.99985727408573744</v>
      </c>
      <c r="T66">
        <f t="shared" si="17"/>
        <v>0.99991570981652955</v>
      </c>
      <c r="U66">
        <f t="shared" si="18"/>
        <v>0.99995013751756612</v>
      </c>
      <c r="V66">
        <f t="shared" si="19"/>
        <v>0.99997045963499787</v>
      </c>
      <c r="W66">
        <f t="shared" si="20"/>
        <v>0.99998247584206168</v>
      </c>
      <c r="X66">
        <f t="shared" si="21"/>
        <v>0.99998959165489609</v>
      </c>
      <c r="Y66">
        <v>0.95</v>
      </c>
      <c r="Z66">
        <v>0.97499999999999998</v>
      </c>
    </row>
    <row r="67" spans="1:26" x14ac:dyDescent="0.2">
      <c r="A67" s="8">
        <f t="shared" si="22"/>
        <v>64</v>
      </c>
      <c r="B67">
        <f t="shared" si="24"/>
        <v>3.1790961199349406</v>
      </c>
      <c r="C67" s="2">
        <f t="shared" si="25"/>
        <v>0.64000000000000035</v>
      </c>
      <c r="D67" s="2">
        <f t="shared" si="23"/>
        <v>0.35999999999999965</v>
      </c>
      <c r="E67">
        <f t="shared" si="2"/>
        <v>0.59033447060173327</v>
      </c>
      <c r="F67">
        <f t="shared" si="3"/>
        <v>0.80000000000000027</v>
      </c>
      <c r="G67">
        <f t="shared" si="4"/>
        <v>0.8959119613381723</v>
      </c>
      <c r="H67">
        <f t="shared" si="5"/>
        <v>0.94400000000000006</v>
      </c>
      <c r="I67">
        <f t="shared" si="6"/>
        <v>0.96925055911491764</v>
      </c>
      <c r="J67">
        <f t="shared" si="7"/>
        <v>0.98288000000000009</v>
      </c>
      <c r="K67">
        <f t="shared" si="8"/>
        <v>0.99037207527462023</v>
      </c>
      <c r="L67">
        <f t="shared" si="9"/>
        <v>0.99454400000000009</v>
      </c>
      <c r="M67">
        <f t="shared" si="10"/>
        <v>0.99688957168961412</v>
      </c>
      <c r="N67">
        <f t="shared" si="11"/>
        <v>0.99821816000000008</v>
      </c>
      <c r="O67">
        <f t="shared" si="12"/>
        <v>0.99897517054241225</v>
      </c>
      <c r="P67">
        <f t="shared" si="13"/>
        <v>0.99940858783999997</v>
      </c>
      <c r="Q67">
        <f t="shared" si="14"/>
        <v>0.99965773016696424</v>
      </c>
      <c r="R67">
        <f t="shared" si="15"/>
        <v>0.99980142902720015</v>
      </c>
      <c r="S67">
        <f t="shared" si="16"/>
        <v>0.99988454998066156</v>
      </c>
      <c r="T67">
        <f t="shared" si="17"/>
        <v>0.99993275022406414</v>
      </c>
      <c r="U67">
        <f t="shared" si="18"/>
        <v>0.99996076143806389</v>
      </c>
      <c r="V67">
        <f t="shared" si="19"/>
        <v>0.99997707112800571</v>
      </c>
      <c r="W67">
        <f t="shared" si="20"/>
        <v>0.99998658367304261</v>
      </c>
      <c r="X67">
        <f t="shared" si="21"/>
        <v>0.99999214023534577</v>
      </c>
      <c r="Y67">
        <v>0.95</v>
      </c>
      <c r="Z67">
        <v>0.97499999999999998</v>
      </c>
    </row>
    <row r="68" spans="1:26" x14ac:dyDescent="0.2">
      <c r="A68" s="8">
        <f t="shared" si="22"/>
        <v>65</v>
      </c>
      <c r="B68">
        <f t="shared" si="24"/>
        <v>3.2040290615968403</v>
      </c>
      <c r="C68" s="2">
        <f t="shared" si="25"/>
        <v>0.65000000000000036</v>
      </c>
      <c r="D68" s="2">
        <f t="shared" si="23"/>
        <v>0.34999999999999964</v>
      </c>
      <c r="E68">
        <f t="shared" ref="E68:E102" si="26">ACOS(1-2*C68)/PI()</f>
        <v>0.59698668402067856</v>
      </c>
      <c r="F68">
        <f t="shared" ref="F68:F103" si="27">SQRT(C68)</f>
        <v>0.80622577482985514</v>
      </c>
      <c r="G68">
        <f t="shared" ref="G68:G103" si="28">E68+2*SQRT(C68*D68)/PI()</f>
        <v>0.90063496264996257</v>
      </c>
      <c r="H68">
        <f t="shared" ref="H68:H103" si="29">SQRT(C68)*(1+D68/2)</f>
        <v>0.94731528542507959</v>
      </c>
      <c r="I68">
        <f t="shared" ref="I68:I103" si="30">E68+2*SQRT(C68*D68)*(1+2*D68/3)/PI()</f>
        <v>0.97148622766346215</v>
      </c>
      <c r="J68">
        <f t="shared" ref="J68:J103" si="31">SQRT(C68)*(1+D68/2*(1+3*D68/4))</f>
        <v>0.98435128195632604</v>
      </c>
      <c r="K68">
        <f t="shared" ref="K68:K103" si="32">E68+2*SQRT(C68*D68)*(1+2*D68/3*(1+4*D68/5))/PI()</f>
        <v>0.99132458186724204</v>
      </c>
      <c r="L68">
        <f t="shared" ref="L68:L103" si="33">SQRT(C68)*(1+D68/2*(1+3*D68/4*(1+5*D68/6)))</f>
        <v>0.99515344761127278</v>
      </c>
      <c r="M68">
        <f t="shared" ref="M68:M103" si="34">E68+2*SQRT(C68*D68)*(1+2*D68/3*(1+4*D68/5*(1+6*D68/7)))/PI()</f>
        <v>0.99727608812837598</v>
      </c>
      <c r="N68">
        <f t="shared" ref="N68:N103" si="35">SQRT(C68)*(1+D68/2*(1+3*D68/4*(1+5*D68/6*(1+7*D68/8))))</f>
        <v>0.99846161084310048</v>
      </c>
      <c r="O68">
        <f t="shared" ref="O68:O103" si="36">E68+2*SQRT(C68*D68)*(1+2*D68/3*(1+4*D68/5*(1+6*D68/7*(1+8*D68/9))))/PI()</f>
        <v>0.99912766785406215</v>
      </c>
      <c r="P68">
        <f t="shared" ref="P68:P103" si="37">SQRT(C68)*(1+D68/2*(1+3*D68/4*(1+5*D68/6*(1+7*D68/8*(1+9*D68/10)))))</f>
        <v>0.99950368226112607</v>
      </c>
      <c r="Q68">
        <f t="shared" ref="Q68:Q103" si="38">E68+2*SQRT(C68*D68)*(1+2*D68/3*(1+4*D68/5*(1+6*D68/7*(1+8*D68/9*(1+10*D68/11)))))/PI()</f>
        <v>0.99971680685768938</v>
      </c>
      <c r="R68">
        <f t="shared" ref="R68:R103" si="39">SQRT(C68)*(1+D68/2*(1+3*D68/4*(1+5*D68/6*(1+7*D68/8*(1+9*D68/10*(1+11*D68/12))))))</f>
        <v>0.9998380135077426</v>
      </c>
      <c r="S68">
        <f t="shared" ref="S68:S103" si="40">E68+2*SQRT(C68*D68)*(1+2*D68/3*(1+4*D68/5*(1+6*D68/7*(1+8*D68/9*(1+10*D68/11*(1+12*D68/13))))))/PI()</f>
        <v>0.99990714407424597</v>
      </c>
      <c r="T68">
        <f t="shared" ref="T68:T103" si="41">SQRT(C68)*(1+D68/2*(1+3*D68/4*(1+5*D68/6*(1+7*D68/8*(1+9*D68/10*(1+11*D68/12*(1+13*D68/14)))))))</f>
        <v>0.99994667116289304</v>
      </c>
      <c r="U68">
        <f t="shared" ref="U68:U103" si="42">E68+2*SQRT(C68*D68)*(1+2*D68/3*(1+4*D68/5*(1+6*D68/7*(1+8*D68/9*(1+10*D68/11*(1+12*D68/13*(1+14*D68/15)))))))/PI()</f>
        <v>0.99996932089832125</v>
      </c>
      <c r="V68">
        <f t="shared" ref="V68:V103" si="43">SQRT(C68)*(1+D68/2*(1+3*D68/4*(1+5*D68/6*(1+7*D68/8*(1+9*D68/10*(1+11*D68/12*(1+13*D68/14*(1+15*D68/16))))))))</f>
        <v>0.99998232445598911</v>
      </c>
      <c r="W68">
        <f t="shared" ref="W68:W103" si="44">E68+2*SQRT(C68*D68)*(1+2*D68/3*(1+4*D68/5*(1+6*D68/7*(1+8*D68/9*(1+10*D68/11*(1+12*D68/13*(1+14*D68/15*(1+16*D68/17))))))))/PI()</f>
        <v>0.99998980267566351</v>
      </c>
      <c r="X68">
        <f t="shared" ref="X68:X103" si="45">SQRT(C68)*(1+D68/2*(1+3*D68/4*(1+5*D68/6*(1+7*D68/8*(1+9*D68/10*(1+11*D68/12*(1+13*D68/14*(1+15*D68/16*(1+17*D68/18)))))))))</f>
        <v>0.99999410985009596</v>
      </c>
      <c r="Y68">
        <v>0.95</v>
      </c>
      <c r="Z68">
        <v>0.97499999999999998</v>
      </c>
    </row>
    <row r="69" spans="1:26" x14ac:dyDescent="0.2">
      <c r="A69" s="8">
        <f t="shared" ref="A69:A132" si="46">A68+1</f>
        <v>66</v>
      </c>
      <c r="B69">
        <f t="shared" si="24"/>
        <v>3.228769496808924</v>
      </c>
      <c r="C69" s="2">
        <f t="shared" si="25"/>
        <v>0.66000000000000036</v>
      </c>
      <c r="D69" s="2">
        <f t="shared" ref="D69:D103" si="47">1-C69</f>
        <v>0.33999999999999964</v>
      </c>
      <c r="E69">
        <f t="shared" si="26"/>
        <v>0.60368291602745838</v>
      </c>
      <c r="F69">
        <f t="shared" si="27"/>
        <v>0.81240384046359626</v>
      </c>
      <c r="G69">
        <f t="shared" si="28"/>
        <v>0.9052552861765859</v>
      </c>
      <c r="H69">
        <f t="shared" si="29"/>
        <v>0.95051249334240762</v>
      </c>
      <c r="I69">
        <f t="shared" si="30"/>
        <v>0.97361169007705461</v>
      </c>
      <c r="J69">
        <f t="shared" si="31"/>
        <v>0.98573019982650434</v>
      </c>
      <c r="K69">
        <f t="shared" si="32"/>
        <v>0.99220463193798225</v>
      </c>
      <c r="L69">
        <f t="shared" si="33"/>
        <v>0.99570854999699843</v>
      </c>
      <c r="M69">
        <f t="shared" si="34"/>
        <v>0.99762314642316674</v>
      </c>
      <c r="N69">
        <f t="shared" si="35"/>
        <v>0.99867710917272035</v>
      </c>
      <c r="O69">
        <f t="shared" si="36"/>
        <v>0.99926074191202252</v>
      </c>
      <c r="P69">
        <f t="shared" si="37"/>
        <v>0.99958548828049121</v>
      </c>
      <c r="Q69">
        <f t="shared" si="38"/>
        <v>0.99976690779039612</v>
      </c>
      <c r="R69">
        <f t="shared" si="39"/>
        <v>0.99986859976907994</v>
      </c>
      <c r="S69">
        <f t="shared" si="40"/>
        <v>0.99992576600453176</v>
      </c>
      <c r="T69">
        <f t="shared" si="41"/>
        <v>0.99995798211047715</v>
      </c>
      <c r="U69">
        <f t="shared" si="42"/>
        <v>0.99997617701115094</v>
      </c>
      <c r="V69">
        <f t="shared" si="43"/>
        <v>0.99998647273179764</v>
      </c>
      <c r="W69">
        <f t="shared" si="44"/>
        <v>0.99999230853326904</v>
      </c>
      <c r="X69">
        <f t="shared" si="45"/>
        <v>0.99999562138686604</v>
      </c>
      <c r="Y69">
        <v>0.95</v>
      </c>
      <c r="Z69">
        <v>0.97499999999999998</v>
      </c>
    </row>
    <row r="70" spans="1:26" x14ac:dyDescent="0.2">
      <c r="A70" s="8">
        <f t="shared" si="46"/>
        <v>67</v>
      </c>
      <c r="B70">
        <f t="shared" ref="B70:B104" si="48">B68*A69/A68</f>
        <v>3.2533218163906379</v>
      </c>
      <c r="C70" s="2">
        <f t="shared" ref="C70:C103" si="49">0.01+C69</f>
        <v>0.67000000000000037</v>
      </c>
      <c r="D70" s="2">
        <f t="shared" si="47"/>
        <v>0.32999999999999963</v>
      </c>
      <c r="E70">
        <f t="shared" si="26"/>
        <v>0.61042707816710495</v>
      </c>
      <c r="F70">
        <f t="shared" si="27"/>
        <v>0.81853527718724517</v>
      </c>
      <c r="G70">
        <f t="shared" si="28"/>
        <v>0.90977379155023774</v>
      </c>
      <c r="H70">
        <f t="shared" si="29"/>
        <v>0.95359359792314047</v>
      </c>
      <c r="I70">
        <f t="shared" si="30"/>
        <v>0.97563006849452694</v>
      </c>
      <c r="J70">
        <f t="shared" si="31"/>
        <v>0.98702053230527453</v>
      </c>
      <c r="K70">
        <f t="shared" si="32"/>
        <v>0.99301612560781927</v>
      </c>
      <c r="L70">
        <f t="shared" si="33"/>
        <v>0.99621293926036136</v>
      </c>
      <c r="M70">
        <f t="shared" si="34"/>
        <v>0.9979338960484363</v>
      </c>
      <c r="N70">
        <f t="shared" si="35"/>
        <v>0.99886724676864269</v>
      </c>
      <c r="O70">
        <f t="shared" si="36"/>
        <v>0.9993764420443505</v>
      </c>
      <c r="P70">
        <f t="shared" si="37"/>
        <v>0.99965557609860223</v>
      </c>
      <c r="Q70">
        <f t="shared" si="38"/>
        <v>0.99980920584312483</v>
      </c>
      <c r="R70">
        <f t="shared" si="39"/>
        <v>0.999894045720915</v>
      </c>
      <c r="S70">
        <f t="shared" si="40"/>
        <v>0.99994103235413612</v>
      </c>
      <c r="T70">
        <f t="shared" si="41"/>
        <v>0.99996711962660945</v>
      </c>
      <c r="U70">
        <f t="shared" si="42"/>
        <v>0.99998163491952763</v>
      </c>
      <c r="V70">
        <f t="shared" si="43"/>
        <v>0.9999897268661837</v>
      </c>
      <c r="W70">
        <f t="shared" si="44"/>
        <v>0.99999424559866079</v>
      </c>
      <c r="X70">
        <f t="shared" si="45"/>
        <v>0.99999677278918431</v>
      </c>
      <c r="Y70">
        <v>0.95</v>
      </c>
      <c r="Z70">
        <v>0.97499999999999998</v>
      </c>
    </row>
    <row r="71" spans="1:26" x14ac:dyDescent="0.2">
      <c r="A71" s="8">
        <f t="shared" si="46"/>
        <v>68</v>
      </c>
      <c r="B71">
        <f t="shared" si="48"/>
        <v>3.2776902467605744</v>
      </c>
      <c r="C71" s="2">
        <f t="shared" si="49"/>
        <v>0.68000000000000038</v>
      </c>
      <c r="D71" s="2">
        <f t="shared" si="47"/>
        <v>0.31999999999999962</v>
      </c>
      <c r="E71">
        <f t="shared" si="26"/>
        <v>0.61722331124496144</v>
      </c>
      <c r="F71">
        <f t="shared" si="27"/>
        <v>0.82462112512353236</v>
      </c>
      <c r="G71">
        <f t="shared" si="28"/>
        <v>0.91419125268357992</v>
      </c>
      <c r="H71">
        <f t="shared" si="29"/>
        <v>0.95656050514329727</v>
      </c>
      <c r="I71">
        <f t="shared" si="30"/>
        <v>0.97754441352381849</v>
      </c>
      <c r="J71">
        <f t="shared" si="31"/>
        <v>0.98822595634804089</v>
      </c>
      <c r="K71">
        <f t="shared" si="32"/>
        <v>0.99376282269891947</v>
      </c>
      <c r="L71">
        <f t="shared" si="33"/>
        <v>0.99667007666930596</v>
      </c>
      <c r="M71">
        <f t="shared" si="34"/>
        <v>0.99821130064409003</v>
      </c>
      <c r="N71">
        <f t="shared" si="35"/>
        <v>0.99903443035926021</v>
      </c>
      <c r="O71">
        <f t="shared" si="36"/>
        <v>0.99947664548182757</v>
      </c>
      <c r="P71">
        <f t="shared" si="37"/>
        <v>0.99971536422196683</v>
      </c>
      <c r="Q71">
        <f t="shared" si="38"/>
        <v>0.99984474579826021</v>
      </c>
      <c r="R71">
        <f t="shared" si="39"/>
        <v>0.99991510482169421</v>
      </c>
      <c r="S71">
        <f t="shared" si="40"/>
        <v>0.99995347696865267</v>
      </c>
      <c r="T71">
        <f t="shared" si="41"/>
        <v>0.99997445631418458</v>
      </c>
      <c r="U71">
        <f t="shared" si="42"/>
        <v>0.99998595134487644</v>
      </c>
      <c r="V71">
        <f t="shared" si="43"/>
        <v>0.99999226176193179</v>
      </c>
      <c r="W71">
        <f t="shared" si="44"/>
        <v>0.99999573186289226</v>
      </c>
      <c r="X71">
        <f t="shared" si="45"/>
        <v>0.99999764296391747</v>
      </c>
      <c r="Y71">
        <v>0.95</v>
      </c>
      <c r="Z71">
        <v>0.97499999999999998</v>
      </c>
    </row>
    <row r="72" spans="1:26" x14ac:dyDescent="0.2">
      <c r="A72" s="8">
        <f t="shared" si="46"/>
        <v>69</v>
      </c>
      <c r="B72">
        <f t="shared" si="48"/>
        <v>3.3018788584263192</v>
      </c>
      <c r="C72" s="2">
        <f t="shared" si="49"/>
        <v>0.69000000000000039</v>
      </c>
      <c r="D72" s="2">
        <f t="shared" si="47"/>
        <v>0.30999999999999961</v>
      </c>
      <c r="E72">
        <f t="shared" si="26"/>
        <v>0.62407601476558527</v>
      </c>
      <c r="F72">
        <f t="shared" si="27"/>
        <v>0.83066238629180777</v>
      </c>
      <c r="G72">
        <f t="shared" si="28"/>
        <v>0.91850835796922203</v>
      </c>
      <c r="H72">
        <f t="shared" si="29"/>
        <v>0.95941505616703782</v>
      </c>
      <c r="I72">
        <f t="shared" si="30"/>
        <v>0.97935770889797347</v>
      </c>
      <c r="J72">
        <f t="shared" si="31"/>
        <v>0.98935005191302883</v>
      </c>
      <c r="K72">
        <f t="shared" si="32"/>
        <v>0.99444834792830394</v>
      </c>
      <c r="L72">
        <f t="shared" si="33"/>
        <v>0.99708325914740981</v>
      </c>
      <c r="M72">
        <f t="shared" si="34"/>
        <v>0.99845814629922025</v>
      </c>
      <c r="N72">
        <f t="shared" si="35"/>
        <v>0.99918089160973556</v>
      </c>
      <c r="O72">
        <f t="shared" si="36"/>
        <v>0.99956306851698384</v>
      </c>
      <c r="P72">
        <f t="shared" si="37"/>
        <v>0.99976613106672452</v>
      </c>
      <c r="Q72">
        <f t="shared" si="38"/>
        <v>0.99987445568744437</v>
      </c>
      <c r="R72">
        <f t="shared" si="39"/>
        <v>0.99993243661241893</v>
      </c>
      <c r="S72">
        <f t="shared" si="40"/>
        <v>0.99996356032391476</v>
      </c>
      <c r="T72">
        <f t="shared" si="41"/>
        <v>0.99998030885164368</v>
      </c>
      <c r="U72">
        <f t="shared" si="42"/>
        <v>0.99998934126540018</v>
      </c>
      <c r="V72">
        <f t="shared" si="43"/>
        <v>0.99999422172116847</v>
      </c>
      <c r="W72">
        <f t="shared" si="44"/>
        <v>0.99999686323421</v>
      </c>
      <c r="X72">
        <f t="shared" si="45"/>
        <v>0.99999829510019045</v>
      </c>
      <c r="Y72">
        <v>0.95</v>
      </c>
      <c r="Z72">
        <v>0.97499999999999998</v>
      </c>
    </row>
    <row r="73" spans="1:26" x14ac:dyDescent="0.2">
      <c r="A73" s="8">
        <f t="shared" si="46"/>
        <v>70</v>
      </c>
      <c r="B73">
        <f t="shared" si="48"/>
        <v>3.3258915739188182</v>
      </c>
      <c r="C73" s="2">
        <f t="shared" si="49"/>
        <v>0.7000000000000004</v>
      </c>
      <c r="D73" s="2">
        <f t="shared" si="47"/>
        <v>0.2999999999999996</v>
      </c>
      <c r="E73">
        <f t="shared" si="26"/>
        <v>0.63098988043445492</v>
      </c>
      <c r="F73">
        <f t="shared" si="27"/>
        <v>0.83666002653407578</v>
      </c>
      <c r="G73">
        <f t="shared" si="28"/>
        <v>0.92272571001245463</v>
      </c>
      <c r="H73">
        <f t="shared" si="29"/>
        <v>0.96215903051418705</v>
      </c>
      <c r="I73">
        <f t="shared" si="30"/>
        <v>0.98107287592805448</v>
      </c>
      <c r="J73">
        <f t="shared" si="31"/>
        <v>0.99039630640971188</v>
      </c>
      <c r="K73">
        <f t="shared" si="32"/>
        <v>0.99507619574779838</v>
      </c>
      <c r="L73">
        <f t="shared" si="33"/>
        <v>0.99745562538359323</v>
      </c>
      <c r="M73">
        <f t="shared" si="34"/>
        <v>0.99867704941573265</v>
      </c>
      <c r="N73">
        <f t="shared" si="35"/>
        <v>0.99930869661423716</v>
      </c>
      <c r="O73">
        <f t="shared" si="36"/>
        <v>0.99963727706051508</v>
      </c>
      <c r="P73">
        <f t="shared" si="37"/>
        <v>0.99980902584651077</v>
      </c>
      <c r="Q73">
        <f t="shared" si="38"/>
        <v>0.99989915732727375</v>
      </c>
      <c r="R73">
        <f t="shared" si="39"/>
        <v>0.99994661638538629</v>
      </c>
      <c r="S73">
        <f t="shared" si="40"/>
        <v>0.9999716780165302</v>
      </c>
      <c r="T73">
        <f t="shared" si="41"/>
        <v>0.99998494517835856</v>
      </c>
      <c r="U73">
        <f t="shared" si="42"/>
        <v>0.99999198380952192</v>
      </c>
      <c r="V73">
        <f t="shared" si="43"/>
        <v>0.99999572515138202</v>
      </c>
      <c r="W73">
        <f t="shared" si="44"/>
        <v>0.99999771720989594</v>
      </c>
      <c r="X73">
        <f t="shared" si="45"/>
        <v>0.99999877947707205</v>
      </c>
      <c r="Y73">
        <v>0.95</v>
      </c>
      <c r="Z73">
        <v>0.97499999999999998</v>
      </c>
    </row>
    <row r="74" spans="1:26" x14ac:dyDescent="0.2">
      <c r="A74" s="8">
        <f t="shared" si="46"/>
        <v>71</v>
      </c>
      <c r="B74">
        <f t="shared" si="48"/>
        <v>3.3497321752151068</v>
      </c>
      <c r="C74" s="2">
        <f t="shared" si="49"/>
        <v>0.71000000000000041</v>
      </c>
      <c r="D74" s="2">
        <f t="shared" si="47"/>
        <v>0.28999999999999959</v>
      </c>
      <c r="E74">
        <f t="shared" si="26"/>
        <v>0.63796993049834239</v>
      </c>
      <c r="F74">
        <f t="shared" si="27"/>
        <v>0.84261497731763613</v>
      </c>
      <c r="G74">
        <f t="shared" si="28"/>
        <v>0.92684382486719907</v>
      </c>
      <c r="H74">
        <f t="shared" si="29"/>
        <v>0.9647941490286932</v>
      </c>
      <c r="I74">
        <f t="shared" si="30"/>
        <v>0.98269277777851127</v>
      </c>
      <c r="J74">
        <f t="shared" si="31"/>
        <v>0.99136811887584819</v>
      </c>
      <c r="K74">
        <f t="shared" si="32"/>
        <v>0.9956497348539356</v>
      </c>
      <c r="L74">
        <f t="shared" si="33"/>
        <v>0.99779016158891043</v>
      </c>
      <c r="M74">
        <f t="shared" si="34"/>
        <v>0.99887046418411263</v>
      </c>
      <c r="N74">
        <f t="shared" si="35"/>
        <v>0.99941975492735013</v>
      </c>
      <c r="O74">
        <f t="shared" si="36"/>
        <v>0.99970069663366923</v>
      </c>
      <c r="P74">
        <f t="shared" si="37"/>
        <v>0.99984507878868278</v>
      </c>
      <c r="Q74">
        <f t="shared" si="38"/>
        <v>0.99991957609764337</v>
      </c>
      <c r="R74">
        <f t="shared" si="39"/>
        <v>0.99995814404848715</v>
      </c>
      <c r="S74">
        <f t="shared" si="40"/>
        <v>0.99997816844646104</v>
      </c>
      <c r="T74">
        <f t="shared" si="41"/>
        <v>0.9999885909077344</v>
      </c>
      <c r="U74">
        <f t="shared" si="42"/>
        <v>0.99999402744220767</v>
      </c>
      <c r="V74">
        <f t="shared" si="43"/>
        <v>0.9999968686475923</v>
      </c>
      <c r="W74">
        <f t="shared" si="44"/>
        <v>0.9999983560151644</v>
      </c>
      <c r="X74">
        <f t="shared" si="45"/>
        <v>0.99999913582856448</v>
      </c>
      <c r="Y74">
        <v>0.95</v>
      </c>
      <c r="Z74">
        <v>0.97499999999999998</v>
      </c>
    </row>
    <row r="75" spans="1:26" x14ac:dyDescent="0.2">
      <c r="A75" s="8">
        <f t="shared" si="46"/>
        <v>72</v>
      </c>
      <c r="B75">
        <f t="shared" si="48"/>
        <v>3.3734043106890872</v>
      </c>
      <c r="C75" s="2">
        <f t="shared" si="49"/>
        <v>0.72000000000000042</v>
      </c>
      <c r="D75" s="2">
        <f t="shared" si="47"/>
        <v>0.27999999999999958</v>
      </c>
      <c r="E75">
        <f t="shared" si="26"/>
        <v>0.64502156187411086</v>
      </c>
      <c r="F75">
        <f t="shared" si="27"/>
        <v>0.84852813742385724</v>
      </c>
      <c r="G75">
        <f t="shared" si="28"/>
        <v>0.93086313073557148</v>
      </c>
      <c r="H75">
        <f t="shared" si="29"/>
        <v>0.96732207666319703</v>
      </c>
      <c r="I75">
        <f t="shared" si="30"/>
        <v>0.98422022358971062</v>
      </c>
      <c r="J75">
        <f t="shared" si="31"/>
        <v>0.99226880390345851</v>
      </c>
      <c r="K75">
        <f t="shared" si="32"/>
        <v>0.99617221238903786</v>
      </c>
      <c r="L75">
        <f t="shared" si="33"/>
        <v>0.99808970692618604</v>
      </c>
      <c r="M75">
        <f t="shared" si="34"/>
        <v>0.99904068970087634</v>
      </c>
      <c r="N75">
        <f t="shared" si="35"/>
        <v>0.99951582816675433</v>
      </c>
      <c r="O75">
        <f t="shared" si="36"/>
        <v>0.99975462183182273</v>
      </c>
      <c r="P75">
        <f t="shared" si="37"/>
        <v>0.99987521071937757</v>
      </c>
      <c r="Q75">
        <f t="shared" si="38"/>
        <v>0.99993635001060921</v>
      </c>
      <c r="R75">
        <f t="shared" si="39"/>
        <v>0.99996745224121741</v>
      </c>
      <c r="S75">
        <f t="shared" si="40"/>
        <v>0.9999833197552801</v>
      </c>
      <c r="T75">
        <f t="shared" si="41"/>
        <v>0.9999914350368958</v>
      </c>
      <c r="U75">
        <f t="shared" si="42"/>
        <v>0.9999955945152208</v>
      </c>
      <c r="V75">
        <f t="shared" si="43"/>
        <v>0.99999773052076146</v>
      </c>
      <c r="W75">
        <f t="shared" si="44"/>
        <v>0.99999882927548756</v>
      </c>
      <c r="X75">
        <f t="shared" si="45"/>
        <v>0.99999939532649473</v>
      </c>
      <c r="Y75">
        <v>0.95</v>
      </c>
      <c r="Z75">
        <v>0.97499999999999998</v>
      </c>
    </row>
    <row r="76" spans="1:26" x14ac:dyDescent="0.2">
      <c r="A76" s="8">
        <f t="shared" si="46"/>
        <v>73</v>
      </c>
      <c r="B76">
        <f t="shared" si="48"/>
        <v>3.3969115016265872</v>
      </c>
      <c r="C76" s="2">
        <f t="shared" si="49"/>
        <v>0.73000000000000043</v>
      </c>
      <c r="D76" s="2">
        <f t="shared" si="47"/>
        <v>0.26999999999999957</v>
      </c>
      <c r="E76">
        <f t="shared" si="26"/>
        <v>0.65215059723696645</v>
      </c>
      <c r="F76">
        <f t="shared" si="27"/>
        <v>0.85440037453175333</v>
      </c>
      <c r="G76">
        <f t="shared" si="28"/>
        <v>0.9347839660801005</v>
      </c>
      <c r="H76">
        <f t="shared" si="29"/>
        <v>0.96974442509353986</v>
      </c>
      <c r="I76">
        <f t="shared" si="30"/>
        <v>0.98565797247186449</v>
      </c>
      <c r="J76">
        <f t="shared" si="31"/>
        <v>0.99310159533230147</v>
      </c>
      <c r="K76">
        <f t="shared" si="32"/>
        <v>0.99664675785248558</v>
      </c>
      <c r="L76">
        <f t="shared" si="33"/>
        <v>0.99835695863602303</v>
      </c>
      <c r="M76">
        <f t="shared" si="34"/>
        <v>0.99918987675485782</v>
      </c>
      <c r="N76">
        <f t="shared" si="35"/>
        <v>0.99959853821652711</v>
      </c>
      <c r="O76">
        <f t="shared" si="36"/>
        <v>0.99980022529142709</v>
      </c>
      <c r="P76">
        <f t="shared" si="37"/>
        <v>0.99990024205458961</v>
      </c>
      <c r="Q76">
        <f t="shared" si="38"/>
        <v>0.9999500381140396</v>
      </c>
      <c r="R76">
        <f t="shared" si="39"/>
        <v>0.99997491375451009</v>
      </c>
      <c r="S76">
        <f t="shared" si="40"/>
        <v>0.99998737607906008</v>
      </c>
      <c r="T76">
        <f t="shared" si="41"/>
        <v>0.9999936350164188</v>
      </c>
      <c r="U76">
        <f t="shared" si="42"/>
        <v>0.99999678524624502</v>
      </c>
      <c r="V76">
        <f t="shared" si="43"/>
        <v>0.99999837383583945</v>
      </c>
      <c r="W76">
        <f t="shared" si="44"/>
        <v>0.9999991762816709</v>
      </c>
      <c r="X76">
        <f t="shared" si="45"/>
        <v>0.99999958223479168</v>
      </c>
      <c r="Y76">
        <v>0.95</v>
      </c>
      <c r="Z76">
        <v>0.97499999999999998</v>
      </c>
    </row>
    <row r="77" spans="1:26" x14ac:dyDescent="0.2">
      <c r="A77" s="8">
        <f t="shared" si="46"/>
        <v>74</v>
      </c>
      <c r="B77">
        <f t="shared" si="48"/>
        <v>3.4202571483375466</v>
      </c>
      <c r="C77" s="2">
        <f t="shared" si="49"/>
        <v>0.74000000000000044</v>
      </c>
      <c r="D77" s="2">
        <f t="shared" si="47"/>
        <v>0.25999999999999956</v>
      </c>
      <c r="E77">
        <f t="shared" si="26"/>
        <v>0.65936334452288314</v>
      </c>
      <c r="F77">
        <f t="shared" si="27"/>
        <v>0.86023252670426298</v>
      </c>
      <c r="G77">
        <f t="shared" si="28"/>
        <v>0.93860657708393025</v>
      </c>
      <c r="H77">
        <f t="shared" si="29"/>
        <v>0.97206275517581708</v>
      </c>
      <c r="I77">
        <f t="shared" si="30"/>
        <v>0.98700873739451178</v>
      </c>
      <c r="J77">
        <f t="shared" si="31"/>
        <v>0.99386964972776992</v>
      </c>
      <c r="K77">
        <f t="shared" si="32"/>
        <v>0.99707638673911259</v>
      </c>
      <c r="L77">
        <f t="shared" si="33"/>
        <v>0.99859447688069325</v>
      </c>
      <c r="M77">
        <f t="shared" si="34"/>
        <v>0.99932003430733807</v>
      </c>
      <c r="N77">
        <f t="shared" si="35"/>
        <v>0.99966937505798315</v>
      </c>
      <c r="O77">
        <f t="shared" si="36"/>
        <v>0.9998385661897724</v>
      </c>
      <c r="P77">
        <f t="shared" si="37"/>
        <v>0.99992090123146893</v>
      </c>
      <c r="Q77">
        <f t="shared" si="38"/>
        <v>0.99996112827107497</v>
      </c>
      <c r="R77">
        <f t="shared" si="39"/>
        <v>0.99998084830281642</v>
      </c>
      <c r="S77">
        <f t="shared" si="40"/>
        <v>0.99999054317058755</v>
      </c>
      <c r="T77">
        <f t="shared" si="41"/>
        <v>0.99999532123861323</v>
      </c>
      <c r="U77">
        <f t="shared" si="42"/>
        <v>0.99999768118620269</v>
      </c>
      <c r="V77">
        <f t="shared" si="43"/>
        <v>0.99999884901671365</v>
      </c>
      <c r="W77">
        <f t="shared" si="44"/>
        <v>0.99999942790061191</v>
      </c>
      <c r="X77">
        <f t="shared" si="45"/>
        <v>0.99999971528222498</v>
      </c>
      <c r="Y77">
        <v>0.95</v>
      </c>
      <c r="Z77">
        <v>0.97499999999999998</v>
      </c>
    </row>
    <row r="78" spans="1:26" x14ac:dyDescent="0.2">
      <c r="A78" s="8">
        <f t="shared" si="46"/>
        <v>75</v>
      </c>
      <c r="B78">
        <f t="shared" si="48"/>
        <v>3.4434445358954444</v>
      </c>
      <c r="C78" s="2">
        <f t="shared" si="49"/>
        <v>0.75000000000000044</v>
      </c>
      <c r="D78" s="2">
        <f t="shared" si="47"/>
        <v>0.24999999999999956</v>
      </c>
      <c r="E78">
        <f t="shared" si="26"/>
        <v>0.66666666666666707</v>
      </c>
      <c r="F78">
        <f t="shared" si="27"/>
        <v>0.86602540378443893</v>
      </c>
      <c r="G78">
        <f t="shared" si="28"/>
        <v>0.94233111437756301</v>
      </c>
      <c r="H78">
        <f t="shared" si="29"/>
        <v>0.97427857925749362</v>
      </c>
      <c r="I78">
        <f t="shared" si="30"/>
        <v>0.98827518899604549</v>
      </c>
      <c r="J78">
        <f t="shared" si="31"/>
        <v>0.9945760496586914</v>
      </c>
      <c r="K78">
        <f t="shared" si="32"/>
        <v>0.99746400391974199</v>
      </c>
      <c r="L78">
        <f t="shared" si="33"/>
        <v>0.9988046893256074</v>
      </c>
      <c r="M78">
        <f t="shared" si="34"/>
        <v>0.99943303568910558</v>
      </c>
      <c r="N78">
        <f t="shared" si="35"/>
        <v>0.99972970425274532</v>
      </c>
      <c r="O78">
        <f t="shared" si="36"/>
        <v>0.99987059830451963</v>
      </c>
      <c r="P78">
        <f t="shared" si="37"/>
        <v>0.99993783261135138</v>
      </c>
      <c r="Q78">
        <f t="shared" si="38"/>
        <v>0.99997004435347736</v>
      </c>
      <c r="R78">
        <f t="shared" si="39"/>
        <v>0.99998552869353186</v>
      </c>
      <c r="S78">
        <f t="shared" si="40"/>
        <v>0.99999299344169845</v>
      </c>
      <c r="T78">
        <f t="shared" si="41"/>
        <v>0.99999660099832377</v>
      </c>
      <c r="U78">
        <f t="shared" si="42"/>
        <v>0.99999834822894995</v>
      </c>
      <c r="V78">
        <f t="shared" si="43"/>
        <v>0.9999991960697594</v>
      </c>
      <c r="W78">
        <f t="shared" si="44"/>
        <v>0.99999960817889155</v>
      </c>
      <c r="X78">
        <f t="shared" si="45"/>
        <v>0.99999980879495953</v>
      </c>
      <c r="Y78">
        <v>0.95</v>
      </c>
      <c r="Z78">
        <v>0.97499999999999998</v>
      </c>
    </row>
    <row r="79" spans="1:26" x14ac:dyDescent="0.2">
      <c r="A79" s="8">
        <f t="shared" si="46"/>
        <v>76</v>
      </c>
      <c r="B79">
        <f t="shared" si="48"/>
        <v>3.4664768395312975</v>
      </c>
      <c r="C79" s="2">
        <f t="shared" si="49"/>
        <v>0.76000000000000045</v>
      </c>
      <c r="D79" s="2">
        <f t="shared" si="47"/>
        <v>0.23999999999999955</v>
      </c>
      <c r="E79">
        <f t="shared" si="26"/>
        <v>0.67406806387552398</v>
      </c>
      <c r="F79">
        <f t="shared" si="27"/>
        <v>0.871779788708135</v>
      </c>
      <c r="G79">
        <f t="shared" si="28"/>
        <v>0.94595762892988489</v>
      </c>
      <c r="H79">
        <f t="shared" si="29"/>
        <v>0.97639336335311089</v>
      </c>
      <c r="I79">
        <f t="shared" si="30"/>
        <v>0.98945995933858244</v>
      </c>
      <c r="J79">
        <f t="shared" si="31"/>
        <v>0.99522380678920663</v>
      </c>
      <c r="K79">
        <f t="shared" si="32"/>
        <v>0.99781240677705241</v>
      </c>
      <c r="L79">
        <f t="shared" si="33"/>
        <v>0.99898989547642569</v>
      </c>
      <c r="M79">
        <f t="shared" si="34"/>
        <v>0.99953062453582342</v>
      </c>
      <c r="N79">
        <f t="shared" si="35"/>
        <v>0.99978077410074184</v>
      </c>
      <c r="O79">
        <f t="shared" si="36"/>
        <v>0.99989717765769459</v>
      </c>
      <c r="P79">
        <f t="shared" si="37"/>
        <v>0.99995160388359405</v>
      </c>
      <c r="Q79">
        <f t="shared" si="38"/>
        <v>0.99997715288428468</v>
      </c>
      <c r="R79">
        <f t="shared" si="39"/>
        <v>0.99998918643582146</v>
      </c>
      <c r="S79">
        <f t="shared" si="40"/>
        <v>0.99999487047294455</v>
      </c>
      <c r="T79">
        <f t="shared" si="41"/>
        <v>0.99999756197603218</v>
      </c>
      <c r="U79">
        <f t="shared" si="42"/>
        <v>0.99999883921280452</v>
      </c>
      <c r="V79">
        <f t="shared" si="43"/>
        <v>0.99999944647257955</v>
      </c>
      <c r="W79">
        <f t="shared" si="44"/>
        <v>0.99999973568110223</v>
      </c>
      <c r="X79">
        <f t="shared" si="45"/>
        <v>0.99999987362513043</v>
      </c>
      <c r="Y79">
        <v>0.95</v>
      </c>
      <c r="Z79">
        <v>0.97499999999999998</v>
      </c>
    </row>
    <row r="80" spans="1:26" x14ac:dyDescent="0.2">
      <c r="A80" s="8">
        <f t="shared" si="46"/>
        <v>77</v>
      </c>
      <c r="B80">
        <f t="shared" si="48"/>
        <v>3.4893571297073835</v>
      </c>
      <c r="C80" s="2">
        <f t="shared" si="49"/>
        <v>0.77000000000000046</v>
      </c>
      <c r="D80" s="2">
        <f t="shared" si="47"/>
        <v>0.22999999999999954</v>
      </c>
      <c r="E80">
        <f t="shared" si="26"/>
        <v>0.68157577136809999</v>
      </c>
      <c r="F80">
        <f t="shared" si="27"/>
        <v>0.87749643873921246</v>
      </c>
      <c r="G80">
        <f t="shared" si="28"/>
        <v>0.94948606697510352</v>
      </c>
      <c r="H80">
        <f t="shared" si="29"/>
        <v>0.97840852919422172</v>
      </c>
      <c r="I80">
        <f t="shared" si="30"/>
        <v>0.99056564563484395</v>
      </c>
      <c r="J80">
        <f t="shared" si="31"/>
        <v>0.99581586479771078</v>
      </c>
      <c r="K80">
        <f t="shared" si="32"/>
        <v>0.99812428810823617</v>
      </c>
      <c r="L80">
        <f t="shared" si="33"/>
        <v>0.99915227078837943</v>
      </c>
      <c r="M80">
        <f t="shared" si="34"/>
        <v>0.99961442048156202</v>
      </c>
      <c r="N80">
        <f t="shared" si="35"/>
        <v>0.99982372249400153</v>
      </c>
      <c r="O80">
        <f t="shared" si="36"/>
        <v>0.99991906976677525</v>
      </c>
      <c r="P80">
        <f t="shared" si="37"/>
        <v>0.99996271299706541</v>
      </c>
      <c r="Q80">
        <f t="shared" si="38"/>
        <v>0.99998276916277451</v>
      </c>
      <c r="R80">
        <f t="shared" si="39"/>
        <v>0.99999201682812799</v>
      </c>
      <c r="S80">
        <f t="shared" si="40"/>
        <v>0.99999629303454052</v>
      </c>
      <c r="T80">
        <f t="shared" si="41"/>
        <v>0.9999982752891905</v>
      </c>
      <c r="U80">
        <f t="shared" si="42"/>
        <v>0.99999919615901289</v>
      </c>
      <c r="V80">
        <f t="shared" si="43"/>
        <v>0.99999962476985726</v>
      </c>
      <c r="W80">
        <f t="shared" si="44"/>
        <v>0.99999982460007519</v>
      </c>
      <c r="X80">
        <f t="shared" si="45"/>
        <v>0.99999991790704634</v>
      </c>
      <c r="Y80">
        <v>0.95</v>
      </c>
      <c r="Z80">
        <v>0.97499999999999998</v>
      </c>
    </row>
    <row r="81" spans="1:26" x14ac:dyDescent="0.2">
      <c r="A81" s="8">
        <f t="shared" si="46"/>
        <v>78</v>
      </c>
      <c r="B81">
        <f t="shared" si="48"/>
        <v>3.5120883768935518</v>
      </c>
      <c r="C81" s="2">
        <f t="shared" si="49"/>
        <v>0.78000000000000047</v>
      </c>
      <c r="D81" s="2">
        <f t="shared" si="47"/>
        <v>0.21999999999999953</v>
      </c>
      <c r="E81">
        <f t="shared" si="26"/>
        <v>0.68919887634759991</v>
      </c>
      <c r="F81">
        <f t="shared" si="27"/>
        <v>0.88317608663278491</v>
      </c>
      <c r="G81">
        <f t="shared" si="28"/>
        <v>0.95291626381399452</v>
      </c>
      <c r="H81">
        <f t="shared" si="29"/>
        <v>0.98032545616239108</v>
      </c>
      <c r="I81">
        <f t="shared" si="30"/>
        <v>0.99159481397573246</v>
      </c>
      <c r="J81">
        <f t="shared" si="31"/>
        <v>0.99635510213477607</v>
      </c>
      <c r="K81">
        <f t="shared" si="32"/>
        <v>0.99840223880419821</v>
      </c>
      <c r="L81">
        <f t="shared" si="33"/>
        <v>0.99929387056304664</v>
      </c>
      <c r="M81">
        <f t="shared" si="34"/>
        <v>0.99968592462899464</v>
      </c>
      <c r="N81">
        <f t="shared" si="35"/>
        <v>0.99985958348548865</v>
      </c>
      <c r="O81">
        <f t="shared" si="36"/>
        <v>0.99993695652362158</v>
      </c>
      <c r="P81">
        <f t="shared" si="37"/>
        <v>0.99997159464413232</v>
      </c>
      <c r="Q81">
        <f t="shared" si="38"/>
        <v>0.99998716290254686</v>
      </c>
      <c r="R81">
        <f t="shared" si="39"/>
        <v>0.99999418356112535</v>
      </c>
      <c r="S81">
        <f t="shared" si="40"/>
        <v>0.9999973586594979</v>
      </c>
      <c r="T81">
        <f t="shared" si="41"/>
        <v>0.99999879815416814</v>
      </c>
      <c r="U81">
        <f t="shared" si="42"/>
        <v>0.99999945218825848</v>
      </c>
      <c r="V81">
        <f t="shared" si="43"/>
        <v>0.99999974991398322</v>
      </c>
      <c r="W81">
        <f t="shared" si="44"/>
        <v>0.9999998856718606</v>
      </c>
      <c r="X81">
        <f t="shared" si="45"/>
        <v>0.99999994766852263</v>
      </c>
      <c r="Y81">
        <v>0.95</v>
      </c>
      <c r="Z81">
        <v>0.97499999999999998</v>
      </c>
    </row>
    <row r="82" spans="1:26" x14ac:dyDescent="0.2">
      <c r="A82" s="8">
        <f t="shared" si="46"/>
        <v>79</v>
      </c>
      <c r="B82">
        <f t="shared" si="48"/>
        <v>3.5346734560672197</v>
      </c>
      <c r="C82" s="2">
        <f t="shared" si="49"/>
        <v>0.79000000000000048</v>
      </c>
      <c r="D82" s="2">
        <f t="shared" si="47"/>
        <v>0.20999999999999952</v>
      </c>
      <c r="E82">
        <f t="shared" si="26"/>
        <v>0.69694745910653044</v>
      </c>
      <c r="F82">
        <f t="shared" si="27"/>
        <v>0.88881944173155913</v>
      </c>
      <c r="G82">
        <f t="shared" si="28"/>
        <v>0.95624793628514115</v>
      </c>
      <c r="H82">
        <f t="shared" si="29"/>
        <v>0.98214548311337269</v>
      </c>
      <c r="I82">
        <f t="shared" si="30"/>
        <v>0.99255000309014663</v>
      </c>
      <c r="J82">
        <f t="shared" si="31"/>
        <v>0.99684433463100819</v>
      </c>
      <c r="K82">
        <f t="shared" si="32"/>
        <v>0.99864875031338751</v>
      </c>
      <c r="L82">
        <f t="shared" si="33"/>
        <v>0.99941663364659439</v>
      </c>
      <c r="M82">
        <f t="shared" si="34"/>
        <v>0.99974652481357085</v>
      </c>
      <c r="N82">
        <f t="shared" si="35"/>
        <v>0.99988929359070844</v>
      </c>
      <c r="O82">
        <f t="shared" si="36"/>
        <v>0.9999514427202717</v>
      </c>
      <c r="P82">
        <f t="shared" si="37"/>
        <v>0.999978626320146</v>
      </c>
      <c r="Q82">
        <f t="shared" si="38"/>
        <v>0.99999056341155113</v>
      </c>
      <c r="R82">
        <f t="shared" si="39"/>
        <v>0.99999582287056266</v>
      </c>
      <c r="S82">
        <f t="shared" si="40"/>
        <v>0.99999814680709131</v>
      </c>
      <c r="T82">
        <f t="shared" si="41"/>
        <v>0.99999917619789391</v>
      </c>
      <c r="U82">
        <f t="shared" si="42"/>
        <v>0.9999996331526172</v>
      </c>
      <c r="V82">
        <f t="shared" si="43"/>
        <v>0.9999998363842123</v>
      </c>
      <c r="W82">
        <f t="shared" si="44"/>
        <v>0.99999992692443884</v>
      </c>
      <c r="X82">
        <f t="shared" si="45"/>
        <v>0.99999996732116536</v>
      </c>
      <c r="Y82">
        <v>0.95</v>
      </c>
      <c r="Z82">
        <v>0.97499999999999998</v>
      </c>
    </row>
    <row r="83" spans="1:26" x14ac:dyDescent="0.2">
      <c r="A83" s="8">
        <f t="shared" si="46"/>
        <v>80</v>
      </c>
      <c r="B83" s="5">
        <f t="shared" si="48"/>
        <v>3.5571151509562893</v>
      </c>
      <c r="C83" s="2">
        <f t="shared" si="49"/>
        <v>0.80000000000000049</v>
      </c>
      <c r="D83" s="2">
        <f t="shared" si="47"/>
        <v>0.19999999999999951</v>
      </c>
      <c r="E83">
        <f t="shared" si="26"/>
        <v>0.70483276469913381</v>
      </c>
      <c r="F83">
        <f t="shared" si="27"/>
        <v>0.89442719099991619</v>
      </c>
      <c r="G83">
        <f t="shared" si="28"/>
        <v>0.95948067364616607</v>
      </c>
      <c r="H83">
        <f t="shared" si="29"/>
        <v>0.98386991009990754</v>
      </c>
      <c r="I83">
        <f t="shared" si="30"/>
        <v>0.99343372817243702</v>
      </c>
      <c r="J83">
        <f t="shared" si="31"/>
        <v>0.9972863179649063</v>
      </c>
      <c r="K83">
        <f t="shared" si="32"/>
        <v>0.99886621689664035</v>
      </c>
      <c r="L83">
        <f t="shared" si="33"/>
        <v>0.99952238594240606</v>
      </c>
      <c r="M83">
        <f t="shared" si="34"/>
        <v>0.99979750067793227</v>
      </c>
      <c r="N83">
        <f t="shared" si="35"/>
        <v>0.9999136978384684</v>
      </c>
      <c r="O83">
        <f t="shared" si="36"/>
        <v>0.99996306223905096</v>
      </c>
      <c r="P83">
        <f t="shared" si="37"/>
        <v>0.99998413397975983</v>
      </c>
      <c r="Q83">
        <f t="shared" si="38"/>
        <v>0.99999316434107244</v>
      </c>
      <c r="R83">
        <f t="shared" si="39"/>
        <v>0.99999704727232985</v>
      </c>
      <c r="S83">
        <f t="shared" si="40"/>
        <v>0.99999872165221493</v>
      </c>
      <c r="T83">
        <f t="shared" si="41"/>
        <v>0.99999944545523567</v>
      </c>
      <c r="U83">
        <f t="shared" si="42"/>
        <v>0.99999975901696159</v>
      </c>
      <c r="V83">
        <f t="shared" si="43"/>
        <v>0.99999989511453058</v>
      </c>
      <c r="W83">
        <f t="shared" si="44"/>
        <v>0.99999995428561972</v>
      </c>
      <c r="X83">
        <f t="shared" si="45"/>
        <v>0.99999998005017521</v>
      </c>
      <c r="Y83">
        <v>0.95</v>
      </c>
      <c r="Z83">
        <v>0.97499999999999998</v>
      </c>
    </row>
    <row r="84" spans="1:26" x14ac:dyDescent="0.2">
      <c r="A84" s="8">
        <f t="shared" si="46"/>
        <v>81</v>
      </c>
      <c r="B84">
        <f t="shared" si="48"/>
        <v>3.5794161580427541</v>
      </c>
      <c r="C84" s="2">
        <f t="shared" si="49"/>
        <v>0.8100000000000005</v>
      </c>
      <c r="D84" s="2">
        <f t="shared" si="47"/>
        <v>0.1899999999999995</v>
      </c>
      <c r="E84">
        <f t="shared" si="26"/>
        <v>0.71286741374258777</v>
      </c>
      <c r="F84">
        <f t="shared" si="27"/>
        <v>0.90000000000000024</v>
      </c>
      <c r="G84">
        <f t="shared" si="28"/>
        <v>0.96261392653150146</v>
      </c>
      <c r="H84">
        <f t="shared" si="29"/>
        <v>0.98550000000000004</v>
      </c>
      <c r="I84">
        <f t="shared" si="30"/>
        <v>0.99424848481809702</v>
      </c>
      <c r="J84">
        <f t="shared" si="31"/>
        <v>0.99768374999999998</v>
      </c>
      <c r="K84">
        <f t="shared" si="32"/>
        <v>0.99905693767765968</v>
      </c>
      <c r="L84">
        <f t="shared" si="33"/>
        <v>0.99961284375000004</v>
      </c>
      <c r="M84">
        <f t="shared" si="34"/>
        <v>0.99984002857193133</v>
      </c>
      <c r="N84">
        <f t="shared" si="35"/>
        <v>0.99993355558593755</v>
      </c>
      <c r="O84">
        <f t="shared" si="36"/>
        <v>0.99997228392296378</v>
      </c>
      <c r="P84">
        <f t="shared" si="37"/>
        <v>0.99998839730988287</v>
      </c>
      <c r="Q84">
        <f t="shared" si="38"/>
        <v>0.99999512802905122</v>
      </c>
      <c r="R84">
        <f t="shared" si="39"/>
        <v>0.9999979489101366</v>
      </c>
      <c r="S84">
        <f t="shared" si="40"/>
        <v>0.99999913453381117</v>
      </c>
      <c r="T84">
        <f t="shared" si="41"/>
        <v>0.99999963408532411</v>
      </c>
      <c r="U84">
        <f t="shared" si="42"/>
        <v>0.99999984502065531</v>
      </c>
      <c r="V84">
        <f t="shared" si="43"/>
        <v>0.9999999342571545</v>
      </c>
      <c r="W84">
        <f t="shared" si="44"/>
        <v>0.99999997207242031</v>
      </c>
      <c r="X84">
        <f t="shared" si="45"/>
        <v>0.99999998812132185</v>
      </c>
      <c r="Y84">
        <v>0.95</v>
      </c>
      <c r="Z84">
        <v>0.97499999999999998</v>
      </c>
    </row>
    <row r="85" spans="1:26" x14ac:dyDescent="0.2">
      <c r="A85" s="8">
        <f t="shared" si="46"/>
        <v>82</v>
      </c>
      <c r="B85">
        <f t="shared" si="48"/>
        <v>3.6015790903432432</v>
      </c>
      <c r="C85" s="2">
        <f t="shared" si="49"/>
        <v>0.82000000000000051</v>
      </c>
      <c r="D85" s="2">
        <f t="shared" si="47"/>
        <v>0.17999999999999949</v>
      </c>
      <c r="E85">
        <f t="shared" si="26"/>
        <v>0.72106566388642956</v>
      </c>
      <c r="F85">
        <f t="shared" si="27"/>
        <v>0.90553851381374195</v>
      </c>
      <c r="G85">
        <f t="shared" si="28"/>
        <v>0.96564699355497985</v>
      </c>
      <c r="H85">
        <f t="shared" si="29"/>
        <v>0.9870369800569786</v>
      </c>
      <c r="I85">
        <f t="shared" si="30"/>
        <v>0.99499675311520586</v>
      </c>
      <c r="J85">
        <f t="shared" si="31"/>
        <v>0.99803927299981543</v>
      </c>
      <c r="K85">
        <f t="shared" si="32"/>
        <v>0.99922311849187839</v>
      </c>
      <c r="L85">
        <f t="shared" si="33"/>
        <v>0.99968961694124081</v>
      </c>
      <c r="M85">
        <f t="shared" si="34"/>
        <v>0.99987518629285077</v>
      </c>
      <c r="N85">
        <f t="shared" si="35"/>
        <v>0.99994954611201536</v>
      </c>
      <c r="O85">
        <f t="shared" si="36"/>
        <v>0.9999795171410063</v>
      </c>
      <c r="P85">
        <f t="shared" si="37"/>
        <v>0.99999165463768103</v>
      </c>
      <c r="Q85">
        <f t="shared" si="38"/>
        <v>0.99999658946161352</v>
      </c>
      <c r="R85">
        <f t="shared" si="39"/>
        <v>0.99999860254441564</v>
      </c>
      <c r="S85">
        <f t="shared" si="40"/>
        <v>0.99999942609334513</v>
      </c>
      <c r="T85">
        <f t="shared" si="41"/>
        <v>0.99999976383739841</v>
      </c>
      <c r="U85">
        <f t="shared" si="42"/>
        <v>0.99999990264747618</v>
      </c>
      <c r="V85">
        <f t="shared" si="43"/>
        <v>0.99999995980558942</v>
      </c>
      <c r="W85">
        <f t="shared" si="44"/>
        <v>0.99999998338135243</v>
      </c>
      <c r="X85">
        <f t="shared" si="45"/>
        <v>0.99999999312018195</v>
      </c>
      <c r="Y85">
        <v>0.95</v>
      </c>
      <c r="Z85">
        <v>0.97499999999999998</v>
      </c>
    </row>
    <row r="86" spans="1:26" x14ac:dyDescent="0.2">
      <c r="A86" s="8">
        <f t="shared" si="46"/>
        <v>83</v>
      </c>
      <c r="B86">
        <f t="shared" si="48"/>
        <v>3.6236064809815538</v>
      </c>
      <c r="C86" s="2">
        <f t="shared" si="49"/>
        <v>0.83000000000000052</v>
      </c>
      <c r="D86" s="2">
        <f t="shared" si="47"/>
        <v>0.16999999999999948</v>
      </c>
      <c r="E86">
        <f t="shared" si="26"/>
        <v>0.72944373773169968</v>
      </c>
      <c r="F86">
        <f t="shared" si="27"/>
        <v>0.91104335791443014</v>
      </c>
      <c r="G86">
        <f t="shared" si="28"/>
        <v>0.96857900499216742</v>
      </c>
      <c r="H86">
        <f t="shared" si="29"/>
        <v>0.9884820433371565</v>
      </c>
      <c r="I86">
        <f t="shared" si="30"/>
        <v>0.99568100194835363</v>
      </c>
      <c r="J86">
        <f t="shared" si="31"/>
        <v>0.99835547572855399</v>
      </c>
      <c r="K86">
        <f t="shared" si="32"/>
        <v>0.99936687353439502</v>
      </c>
      <c r="L86">
        <f t="shared" si="33"/>
        <v>0.99975421198400205</v>
      </c>
      <c r="M86">
        <f t="shared" si="34"/>
        <v>0.99990395767978957</v>
      </c>
      <c r="N86">
        <f t="shared" si="35"/>
        <v>0.999962274002</v>
      </c>
      <c r="O86">
        <f t="shared" si="36"/>
        <v>0.99998511706176019</v>
      </c>
      <c r="P86">
        <f t="shared" si="37"/>
        <v>0.99999410749075368</v>
      </c>
      <c r="Q86">
        <f t="shared" si="38"/>
        <v>0.99999765987533751</v>
      </c>
      <c r="R86">
        <f t="shared" si="39"/>
        <v>0.99999906820941775</v>
      </c>
      <c r="S86">
        <f t="shared" si="40"/>
        <v>0.99999962813223742</v>
      </c>
      <c r="T86">
        <f t="shared" si="41"/>
        <v>0.99999985129429259</v>
      </c>
      <c r="U86">
        <f t="shared" si="42"/>
        <v>0.99999994042899876</v>
      </c>
      <c r="V86">
        <f t="shared" si="43"/>
        <v>0.99999997609844449</v>
      </c>
      <c r="W86">
        <f t="shared" si="44"/>
        <v>0.99999999039648069</v>
      </c>
      <c r="X86">
        <f t="shared" si="45"/>
        <v>0.99999999613644441</v>
      </c>
      <c r="Y86">
        <v>0.95</v>
      </c>
      <c r="Z86">
        <v>0.97499999999999998</v>
      </c>
    </row>
    <row r="87" spans="1:26" x14ac:dyDescent="0.2">
      <c r="A87" s="8">
        <f t="shared" si="46"/>
        <v>84</v>
      </c>
      <c r="B87">
        <f t="shared" si="48"/>
        <v>3.6455007865669415</v>
      </c>
      <c r="C87" s="2">
        <f t="shared" si="49"/>
        <v>0.84000000000000052</v>
      </c>
      <c r="D87" s="2">
        <f t="shared" si="47"/>
        <v>0.15999999999999948</v>
      </c>
      <c r="E87">
        <f t="shared" si="26"/>
        <v>0.73802023913109127</v>
      </c>
      <c r="F87">
        <f t="shared" si="27"/>
        <v>0.91651513899116832</v>
      </c>
      <c r="G87">
        <f t="shared" si="28"/>
        <v>0.97140890279349079</v>
      </c>
      <c r="H87">
        <f t="shared" si="29"/>
        <v>0.98983635011046145</v>
      </c>
      <c r="I87">
        <f t="shared" si="30"/>
        <v>0.99630369358414661</v>
      </c>
      <c r="J87">
        <f t="shared" si="31"/>
        <v>0.99863489544477668</v>
      </c>
      <c r="K87">
        <f t="shared" si="32"/>
        <v>0.99949022680535049</v>
      </c>
      <c r="L87">
        <f t="shared" si="33"/>
        <v>0.99980803482268532</v>
      </c>
      <c r="M87">
        <f t="shared" si="34"/>
        <v>0.99992723707568709</v>
      </c>
      <c r="N87">
        <f t="shared" si="35"/>
        <v>0.99997227433559266</v>
      </c>
      <c r="O87">
        <f t="shared" si="36"/>
        <v>0.99998938964746831</v>
      </c>
      <c r="P87">
        <f t="shared" si="37"/>
        <v>0.99999592482545119</v>
      </c>
      <c r="Q87">
        <f t="shared" si="38"/>
        <v>0.99999843002154565</v>
      </c>
      <c r="R87">
        <f t="shared" si="39"/>
        <v>0.99999939356396372</v>
      </c>
      <c r="S87">
        <f t="shared" si="40"/>
        <v>0.99999976521525547</v>
      </c>
      <c r="T87">
        <f t="shared" si="41"/>
        <v>0.99999990891940005</v>
      </c>
      <c r="U87">
        <f t="shared" si="42"/>
        <v>0.99999996460418283</v>
      </c>
      <c r="V87">
        <f t="shared" si="43"/>
        <v>0.99999998622271546</v>
      </c>
      <c r="W87">
        <f t="shared" si="44"/>
        <v>0.99999999462980949</v>
      </c>
      <c r="X87">
        <f t="shared" si="45"/>
        <v>0.99999999790410521</v>
      </c>
      <c r="Y87">
        <v>0.95</v>
      </c>
      <c r="Z87">
        <v>0.97499999999999998</v>
      </c>
    </row>
    <row r="88" spans="1:26" x14ac:dyDescent="0.2">
      <c r="A88" s="8">
        <f t="shared" si="46"/>
        <v>85</v>
      </c>
      <c r="B88">
        <f t="shared" si="48"/>
        <v>3.6672643903909701</v>
      </c>
      <c r="C88" s="2">
        <f t="shared" si="49"/>
        <v>0.85000000000000053</v>
      </c>
      <c r="D88" s="2">
        <f t="shared" si="47"/>
        <v>0.14999999999999947</v>
      </c>
      <c r="E88">
        <f t="shared" si="26"/>
        <v>0.7468166888933655</v>
      </c>
      <c r="F88">
        <f t="shared" si="27"/>
        <v>0.92195444572928897</v>
      </c>
      <c r="G88">
        <f t="shared" si="28"/>
        <v>0.97413541592128128</v>
      </c>
      <c r="H88">
        <f t="shared" si="29"/>
        <v>0.99110102915898535</v>
      </c>
      <c r="I88">
        <f t="shared" si="30"/>
        <v>0.99686728862407281</v>
      </c>
      <c r="J88">
        <f t="shared" si="31"/>
        <v>0.99888001979482621</v>
      </c>
      <c r="K88">
        <f t="shared" si="32"/>
        <v>0.99959511334840778</v>
      </c>
      <c r="L88">
        <f t="shared" si="33"/>
        <v>0.99985239362430645</v>
      </c>
      <c r="M88">
        <f t="shared" si="34"/>
        <v>0.99994583367010803</v>
      </c>
      <c r="N88">
        <f t="shared" si="35"/>
        <v>0.99998001768942568</v>
      </c>
      <c r="O88">
        <f t="shared" si="36"/>
        <v>0.99999259637966809</v>
      </c>
      <c r="P88">
        <f t="shared" si="37"/>
        <v>0.99999724693821679</v>
      </c>
      <c r="Q88">
        <f t="shared" si="38"/>
        <v>0.99999897311278985</v>
      </c>
      <c r="R88">
        <f t="shared" si="39"/>
        <v>0.99999961595992559</v>
      </c>
      <c r="S88">
        <f t="shared" si="40"/>
        <v>0.99999985604506825</v>
      </c>
      <c r="T88">
        <f t="shared" si="41"/>
        <v>0.99999994593080632</v>
      </c>
      <c r="U88">
        <f t="shared" si="42"/>
        <v>0.99999997965558718</v>
      </c>
      <c r="V88">
        <f t="shared" si="43"/>
        <v>0.99999999233296144</v>
      </c>
      <c r="W88">
        <f t="shared" si="44"/>
        <v>0.99999999710648402</v>
      </c>
      <c r="X88">
        <f t="shared" si="45"/>
        <v>0.99999999890660018</v>
      </c>
      <c r="Y88">
        <v>0.95</v>
      </c>
      <c r="Z88">
        <v>0.97499999999999998</v>
      </c>
    </row>
    <row r="89" spans="1:26" x14ac:dyDescent="0.2">
      <c r="A89" s="8">
        <f t="shared" si="46"/>
        <v>86</v>
      </c>
      <c r="B89">
        <f t="shared" si="48"/>
        <v>3.688899605454643</v>
      </c>
      <c r="C89" s="2">
        <f t="shared" si="49"/>
        <v>0.86000000000000054</v>
      </c>
      <c r="D89" s="2">
        <f t="shared" si="47"/>
        <v>0.13999999999999946</v>
      </c>
      <c r="E89">
        <f t="shared" si="26"/>
        <v>0.75585822465384034</v>
      </c>
      <c r="F89">
        <f t="shared" si="27"/>
        <v>0.92736184954957068</v>
      </c>
      <c r="G89">
        <f t="shared" si="28"/>
        <v>0.97675702963510258</v>
      </c>
      <c r="H89">
        <f t="shared" si="29"/>
        <v>0.99227717901804047</v>
      </c>
      <c r="I89">
        <f t="shared" si="30"/>
        <v>0.99737425143335368</v>
      </c>
      <c r="J89">
        <f t="shared" si="31"/>
        <v>0.99909328861222957</v>
      </c>
      <c r="K89">
        <f t="shared" si="32"/>
        <v>0.99968338027475778</v>
      </c>
      <c r="L89">
        <f t="shared" si="33"/>
        <v>0.99988850139821828</v>
      </c>
      <c r="M89">
        <f t="shared" si="34"/>
        <v>0.99996047573572622</v>
      </c>
      <c r="N89">
        <f t="shared" si="35"/>
        <v>0.99998591496450207</v>
      </c>
      <c r="O89">
        <f t="shared" si="36"/>
        <v>0.99999495872642452</v>
      </c>
      <c r="P89">
        <f t="shared" si="37"/>
        <v>0.99999818907385374</v>
      </c>
      <c r="Q89">
        <f t="shared" si="38"/>
        <v>0.99999934747069519</v>
      </c>
      <c r="R89">
        <f t="shared" si="39"/>
        <v>0.99999976425122061</v>
      </c>
      <c r="S89">
        <f t="shared" si="40"/>
        <v>0.99999991463149329</v>
      </c>
      <c r="T89">
        <f t="shared" si="41"/>
        <v>0.99999996902427823</v>
      </c>
      <c r="U89">
        <f t="shared" si="42"/>
        <v>0.99999998874050422</v>
      </c>
      <c r="V89">
        <f t="shared" si="43"/>
        <v>0.99999999590074218</v>
      </c>
      <c r="W89">
        <f t="shared" si="44"/>
        <v>0.99999999850545618</v>
      </c>
      <c r="X89">
        <f t="shared" si="45"/>
        <v>0.99999999945440787</v>
      </c>
      <c r="Y89">
        <v>0.95</v>
      </c>
      <c r="Z89">
        <v>0.97499999999999998</v>
      </c>
    </row>
    <row r="90" spans="1:26" x14ac:dyDescent="0.2">
      <c r="A90" s="8">
        <f t="shared" si="46"/>
        <v>87</v>
      </c>
      <c r="B90">
        <f t="shared" si="48"/>
        <v>3.7104086773367464</v>
      </c>
      <c r="C90" s="2">
        <f t="shared" si="49"/>
        <v>0.87000000000000055</v>
      </c>
      <c r="D90" s="2">
        <f t="shared" si="47"/>
        <v>0.12999999999999945</v>
      </c>
      <c r="E90">
        <f t="shared" si="26"/>
        <v>0.7651745309468202</v>
      </c>
      <c r="F90">
        <f t="shared" si="27"/>
        <v>0.93273790530888179</v>
      </c>
      <c r="G90">
        <f t="shared" si="28"/>
        <v>0.97927194681117258</v>
      </c>
      <c r="H90">
        <f t="shared" si="29"/>
        <v>0.99336586915395886</v>
      </c>
      <c r="I90">
        <f t="shared" si="30"/>
        <v>0.99782705618608303</v>
      </c>
      <c r="J90">
        <f t="shared" si="31"/>
        <v>0.99927709562885381</v>
      </c>
      <c r="K90">
        <f t="shared" si="32"/>
        <v>0.99975678756107378</v>
      </c>
      <c r="L90">
        <f t="shared" si="33"/>
        <v>0.99991747849696755</v>
      </c>
      <c r="M90">
        <f t="shared" si="34"/>
        <v>0.99997181477142982</v>
      </c>
      <c r="N90">
        <f t="shared" si="35"/>
        <v>0.99999032204821536</v>
      </c>
      <c r="O90">
        <f t="shared" si="36"/>
        <v>0.99999666236018203</v>
      </c>
      <c r="P90">
        <f t="shared" si="37"/>
        <v>0.99999884474371148</v>
      </c>
      <c r="Q90">
        <f t="shared" si="38"/>
        <v>0.99999959889339829</v>
      </c>
      <c r="R90">
        <f t="shared" si="39"/>
        <v>0.99999986036492461</v>
      </c>
      <c r="S90">
        <f t="shared" si="40"/>
        <v>0.99999995127738428</v>
      </c>
      <c r="T90">
        <f t="shared" si="41"/>
        <v>0.99999998296491399</v>
      </c>
      <c r="U90">
        <f t="shared" si="42"/>
        <v>0.99999999403330775</v>
      </c>
      <c r="V90">
        <f t="shared" si="43"/>
        <v>0.99999999790678773</v>
      </c>
      <c r="W90">
        <f t="shared" si="44"/>
        <v>0.9999999992646208</v>
      </c>
      <c r="X90">
        <f t="shared" si="45"/>
        <v>0.99999999974131781</v>
      </c>
      <c r="Y90">
        <v>0.95</v>
      </c>
      <c r="Z90">
        <v>0.97499999999999998</v>
      </c>
    </row>
    <row r="91" spans="1:26" x14ac:dyDescent="0.2">
      <c r="A91" s="8">
        <f t="shared" si="46"/>
        <v>88</v>
      </c>
      <c r="B91">
        <f t="shared" si="48"/>
        <v>3.7317937869134181</v>
      </c>
      <c r="C91" s="2">
        <f t="shared" si="49"/>
        <v>0.88000000000000056</v>
      </c>
      <c r="D91" s="2">
        <f t="shared" si="47"/>
        <v>0.11999999999999944</v>
      </c>
      <c r="E91">
        <f t="shared" si="26"/>
        <v>0.77480109938157515</v>
      </c>
      <c r="F91">
        <f t="shared" si="27"/>
        <v>0.93808315196468617</v>
      </c>
      <c r="G91">
        <f t="shared" si="28"/>
        <v>0.98167803857616809</v>
      </c>
      <c r="H91">
        <f t="shared" si="29"/>
        <v>0.99436814108256699</v>
      </c>
      <c r="I91">
        <f t="shared" si="30"/>
        <v>0.99822819371173543</v>
      </c>
      <c r="J91">
        <f t="shared" si="31"/>
        <v>0.99943379010317634</v>
      </c>
      <c r="K91">
        <f t="shared" si="32"/>
        <v>0.99981700860474987</v>
      </c>
      <c r="L91">
        <f t="shared" si="33"/>
        <v>0.99994035500523726</v>
      </c>
      <c r="M91">
        <f t="shared" si="34"/>
        <v>0.9999804295651743</v>
      </c>
      <c r="N91">
        <f t="shared" si="35"/>
        <v>0.99999354431995369</v>
      </c>
      <c r="O91">
        <f t="shared" si="36"/>
        <v>0.99999786113428624</v>
      </c>
      <c r="P91">
        <f t="shared" si="37"/>
        <v>0.99999928876594302</v>
      </c>
      <c r="Q91">
        <f t="shared" si="38"/>
        <v>0.99999976276000746</v>
      </c>
      <c r="R91">
        <f t="shared" si="39"/>
        <v>0.99999992065500198</v>
      </c>
      <c r="S91">
        <f t="shared" si="40"/>
        <v>0.99999997340162583</v>
      </c>
      <c r="T91">
        <f t="shared" si="41"/>
        <v>0.99999999106549697</v>
      </c>
      <c r="U91">
        <f t="shared" si="42"/>
        <v>0.99999999699348707</v>
      </c>
      <c r="V91">
        <f t="shared" si="43"/>
        <v>0.9999999989866778</v>
      </c>
      <c r="W91">
        <f t="shared" si="44"/>
        <v>0.99999999965797959</v>
      </c>
      <c r="X91">
        <f t="shared" si="45"/>
        <v>0.99999999988441146</v>
      </c>
      <c r="Y91">
        <v>0.95</v>
      </c>
      <c r="Z91">
        <v>0.97499999999999998</v>
      </c>
    </row>
    <row r="92" spans="1:26" x14ac:dyDescent="0.2">
      <c r="A92" s="8">
        <f t="shared" si="46"/>
        <v>89</v>
      </c>
      <c r="B92">
        <f t="shared" si="48"/>
        <v>3.7530570529383178</v>
      </c>
      <c r="C92" s="2">
        <f t="shared" si="49"/>
        <v>0.89000000000000057</v>
      </c>
      <c r="D92" s="2">
        <f t="shared" si="47"/>
        <v>0.10999999999999943</v>
      </c>
      <c r="E92">
        <f t="shared" si="26"/>
        <v>0.78478097445635808</v>
      </c>
      <c r="F92">
        <f t="shared" si="27"/>
        <v>0.94339811320566069</v>
      </c>
      <c r="G92">
        <f t="shared" si="28"/>
        <v>0.98397278029771118</v>
      </c>
      <c r="H92">
        <f t="shared" si="29"/>
        <v>0.99528500943197173</v>
      </c>
      <c r="I92">
        <f t="shared" si="30"/>
        <v>0.99858017939274368</v>
      </c>
      <c r="J92">
        <f t="shared" si="31"/>
        <v>0.99956567837064236</v>
      </c>
      <c r="K92">
        <f t="shared" si="32"/>
        <v>0.99986563051310651</v>
      </c>
      <c r="L92">
        <f t="shared" si="33"/>
        <v>0.99995807302335393</v>
      </c>
      <c r="M92">
        <f t="shared" si="34"/>
        <v>0.99998683019016921</v>
      </c>
      <c r="N92">
        <f t="shared" si="35"/>
        <v>0.99999584100867733</v>
      </c>
      <c r="O92">
        <f t="shared" si="36"/>
        <v>0.99999868082525989</v>
      </c>
      <c r="P92">
        <f t="shared" si="37"/>
        <v>0.99999958003922429</v>
      </c>
      <c r="Q92">
        <f t="shared" si="38"/>
        <v>0.99999986588876899</v>
      </c>
      <c r="R92">
        <f t="shared" si="39"/>
        <v>0.99999995705813782</v>
      </c>
      <c r="S92">
        <f t="shared" si="40"/>
        <v>0.99999998621829445</v>
      </c>
      <c r="T92">
        <f t="shared" si="41"/>
        <v>0.99999999556792696</v>
      </c>
      <c r="U92">
        <f t="shared" si="42"/>
        <v>0.99999999857212574</v>
      </c>
      <c r="V92">
        <f t="shared" si="43"/>
        <v>0.99999999953924901</v>
      </c>
      <c r="W92">
        <f t="shared" si="44"/>
        <v>0.99999999985111065</v>
      </c>
      <c r="X92">
        <f t="shared" si="45"/>
        <v>0.99999999995182498</v>
      </c>
      <c r="Y92">
        <v>0.95</v>
      </c>
      <c r="Z92">
        <v>0.97499999999999998</v>
      </c>
    </row>
    <row r="93" spans="1:26" x14ac:dyDescent="0.2">
      <c r="A93" s="8">
        <f t="shared" si="46"/>
        <v>90</v>
      </c>
      <c r="B93">
        <f t="shared" si="48"/>
        <v>3.77420053449198</v>
      </c>
      <c r="C93" s="2">
        <f t="shared" si="49"/>
        <v>0.90000000000000058</v>
      </c>
      <c r="D93" s="2">
        <f t="shared" si="47"/>
        <v>9.9999999999999423E-2</v>
      </c>
      <c r="E93">
        <f t="shared" si="26"/>
        <v>0.79516723530086719</v>
      </c>
      <c r="F93">
        <f t="shared" si="27"/>
        <v>0.9486832980505141</v>
      </c>
      <c r="G93">
        <f t="shared" si="28"/>
        <v>0.98615316701114109</v>
      </c>
      <c r="H93">
        <f t="shared" si="29"/>
        <v>0.9961174629530396</v>
      </c>
      <c r="I93">
        <f t="shared" si="30"/>
        <v>0.99888556245849258</v>
      </c>
      <c r="J93">
        <f t="shared" si="31"/>
        <v>0.99967502532072894</v>
      </c>
      <c r="K93">
        <f t="shared" si="32"/>
        <v>0.99990415409428079</v>
      </c>
      <c r="L93">
        <f t="shared" si="33"/>
        <v>0.99997148885136966</v>
      </c>
      <c r="M93">
        <f t="shared" si="34"/>
        <v>0.99999146194877686</v>
      </c>
      <c r="N93">
        <f t="shared" si="35"/>
        <v>0.99999742941030079</v>
      </c>
      <c r="O93">
        <f t="shared" si="36"/>
        <v>0.99999922264695429</v>
      </c>
      <c r="P93">
        <f t="shared" si="37"/>
        <v>0.99999976406060465</v>
      </c>
      <c r="Q93">
        <f t="shared" si="38"/>
        <v>0.99999992816497041</v>
      </c>
      <c r="R93">
        <f t="shared" si="39"/>
        <v>0.99999997807021579</v>
      </c>
      <c r="S93">
        <f t="shared" si="40"/>
        <v>0.99999999328971034</v>
      </c>
      <c r="T93">
        <f t="shared" si="41"/>
        <v>0.99999999794253691</v>
      </c>
      <c r="U93">
        <f t="shared" si="42"/>
        <v>0.99999999936801942</v>
      </c>
      <c r="V93">
        <f t="shared" si="43"/>
        <v>0.99999999980556686</v>
      </c>
      <c r="W93">
        <f t="shared" si="44"/>
        <v>0.99999999994009559</v>
      </c>
      <c r="X93">
        <f t="shared" si="45"/>
        <v>0.99999999998151967</v>
      </c>
      <c r="Y93">
        <v>0.95</v>
      </c>
      <c r="Z93">
        <v>0.97499999999999998</v>
      </c>
    </row>
    <row r="94" spans="1:26" x14ac:dyDescent="0.2">
      <c r="A94" s="8">
        <f t="shared" si="46"/>
        <v>91</v>
      </c>
      <c r="B94">
        <f t="shared" si="48"/>
        <v>3.7952262333084108</v>
      </c>
      <c r="C94" s="2">
        <f t="shared" si="49"/>
        <v>0.91000000000000059</v>
      </c>
      <c r="D94" s="2">
        <f t="shared" si="47"/>
        <v>8.9999999999999414E-2</v>
      </c>
      <c r="E94">
        <f t="shared" si="26"/>
        <v>0.8060266319586441</v>
      </c>
      <c r="F94">
        <f t="shared" si="27"/>
        <v>0.95393920141694599</v>
      </c>
      <c r="G94">
        <f t="shared" si="28"/>
        <v>0.98821559913621404</v>
      </c>
      <c r="H94">
        <f t="shared" si="29"/>
        <v>0.99686646548070823</v>
      </c>
      <c r="I94">
        <f t="shared" si="30"/>
        <v>0.9991469371668682</v>
      </c>
      <c r="J94">
        <f t="shared" si="31"/>
        <v>0.99976405580501226</v>
      </c>
      <c r="K94">
        <f t="shared" si="32"/>
        <v>0.99993399350507528</v>
      </c>
      <c r="L94">
        <f t="shared" si="33"/>
        <v>0.99998137507933504</v>
      </c>
      <c r="M94">
        <f t="shared" si="34"/>
        <v>0.99999470927973699</v>
      </c>
      <c r="N94">
        <f t="shared" si="35"/>
        <v>0.9999984889721879</v>
      </c>
      <c r="O94">
        <f t="shared" si="36"/>
        <v>0.99999956654170985</v>
      </c>
      <c r="P94">
        <f t="shared" si="37"/>
        <v>0.9999998751975091</v>
      </c>
      <c r="Q94">
        <f t="shared" si="38"/>
        <v>0.99999996395405311</v>
      </c>
      <c r="R94">
        <f t="shared" si="39"/>
        <v>0.99999998956109792</v>
      </c>
      <c r="S94">
        <f t="shared" si="40"/>
        <v>0.99999999696984787</v>
      </c>
      <c r="T94">
        <f t="shared" si="41"/>
        <v>0.99999999911862658</v>
      </c>
      <c r="U94">
        <f t="shared" si="42"/>
        <v>0.99999999974317455</v>
      </c>
      <c r="V94">
        <f t="shared" si="43"/>
        <v>0.99999999992504307</v>
      </c>
      <c r="W94">
        <f t="shared" si="44"/>
        <v>0.99999999997809164</v>
      </c>
      <c r="X94">
        <f t="shared" si="45"/>
        <v>0.99999999999358835</v>
      </c>
      <c r="Y94">
        <v>0.95</v>
      </c>
      <c r="Z94">
        <v>0.97499999999999998</v>
      </c>
    </row>
    <row r="95" spans="1:26" x14ac:dyDescent="0.2">
      <c r="A95" s="8">
        <f t="shared" si="46"/>
        <v>92</v>
      </c>
      <c r="B95">
        <f t="shared" si="48"/>
        <v>3.8161360959863355</v>
      </c>
      <c r="C95" s="2">
        <f t="shared" si="49"/>
        <v>0.9200000000000006</v>
      </c>
      <c r="D95" s="2">
        <f t="shared" si="47"/>
        <v>7.9999999999999405E-2</v>
      </c>
      <c r="E95">
        <f t="shared" si="26"/>
        <v>0.8174451090061724</v>
      </c>
      <c r="F95">
        <f t="shared" si="27"/>
        <v>0.95916630466254427</v>
      </c>
      <c r="G95">
        <f t="shared" si="28"/>
        <v>0.99015572380533301</v>
      </c>
      <c r="H95">
        <f t="shared" si="29"/>
        <v>0.99753295684904564</v>
      </c>
      <c r="I95">
        <f t="shared" si="30"/>
        <v>0.99936695659462149</v>
      </c>
      <c r="J95">
        <f t="shared" si="31"/>
        <v>0.99983495598023597</v>
      </c>
      <c r="K95">
        <f t="shared" si="32"/>
        <v>0.99995647549313604</v>
      </c>
      <c r="L95">
        <f t="shared" si="33"/>
        <v>0.99998842258898191</v>
      </c>
      <c r="M95">
        <f t="shared" si="34"/>
        <v>0.99999689964617688</v>
      </c>
      <c r="N95">
        <f t="shared" si="35"/>
        <v>0.99999916525159394</v>
      </c>
      <c r="O95">
        <f t="shared" si="36"/>
        <v>0.99999977425261544</v>
      </c>
      <c r="P95">
        <f t="shared" si="37"/>
        <v>0.99999993872330217</v>
      </c>
      <c r="Q95">
        <f t="shared" si="38"/>
        <v>0.99999998331490181</v>
      </c>
      <c r="R95">
        <f t="shared" si="39"/>
        <v>0.99999999544456064</v>
      </c>
      <c r="S95">
        <f t="shared" si="40"/>
        <v>0.99999999875334766</v>
      </c>
      <c r="T95">
        <f t="shared" si="41"/>
        <v>0.99999999965813979</v>
      </c>
      <c r="U95">
        <f t="shared" si="42"/>
        <v>0.9999999999060849</v>
      </c>
      <c r="V95">
        <f t="shared" si="43"/>
        <v>0.99999999997415834</v>
      </c>
      <c r="W95">
        <f t="shared" si="44"/>
        <v>0.99999999999287925</v>
      </c>
      <c r="X95">
        <f t="shared" si="45"/>
        <v>0.99999999999803546</v>
      </c>
      <c r="Y95">
        <v>0.95</v>
      </c>
      <c r="Z95">
        <v>0.97499999999999998</v>
      </c>
    </row>
    <row r="96" spans="1:26" x14ac:dyDescent="0.2">
      <c r="A96" s="8">
        <f t="shared" si="46"/>
        <v>93</v>
      </c>
      <c r="B96">
        <f t="shared" si="48"/>
        <v>3.8369320160920197</v>
      </c>
      <c r="C96" s="2">
        <f t="shared" si="49"/>
        <v>0.9300000000000006</v>
      </c>
      <c r="D96" s="2">
        <f t="shared" si="47"/>
        <v>6.9999999999999396E-2</v>
      </c>
      <c r="E96">
        <f t="shared" si="26"/>
        <v>0.82953657161680183</v>
      </c>
      <c r="F96">
        <f t="shared" si="27"/>
        <v>0.96436507609929578</v>
      </c>
      <c r="G96">
        <f t="shared" si="28"/>
        <v>0.99196820714530509</v>
      </c>
      <c r="H96">
        <f t="shared" si="29"/>
        <v>0.99811785376277085</v>
      </c>
      <c r="I96">
        <f t="shared" si="30"/>
        <v>0.99954835013663523</v>
      </c>
      <c r="J96">
        <f t="shared" si="31"/>
        <v>0.99988987459010326</v>
      </c>
      <c r="K96">
        <f t="shared" si="32"/>
        <v>0.99997283814414972</v>
      </c>
      <c r="L96">
        <f t="shared" si="33"/>
        <v>0.99999324247169763</v>
      </c>
      <c r="M96">
        <f t="shared" si="34"/>
        <v>0.99999830742460061</v>
      </c>
      <c r="N96">
        <f t="shared" si="35"/>
        <v>0.99999957375444537</v>
      </c>
      <c r="O96">
        <f t="shared" si="36"/>
        <v>0.99999989217982865</v>
      </c>
      <c r="P96">
        <f t="shared" si="37"/>
        <v>0.99999997262525842</v>
      </c>
      <c r="Q96">
        <f t="shared" si="38"/>
        <v>0.99999999302788867</v>
      </c>
      <c r="R96">
        <f t="shared" si="39"/>
        <v>0.99999999821946894</v>
      </c>
      <c r="S96">
        <f t="shared" si="40"/>
        <v>0.9999999995442248</v>
      </c>
      <c r="T96">
        <f t="shared" si="41"/>
        <v>0.99999999988309263</v>
      </c>
      <c r="U96">
        <f t="shared" si="42"/>
        <v>0.99999999996995881</v>
      </c>
      <c r="V96">
        <f t="shared" si="43"/>
        <v>0.99999999999226785</v>
      </c>
      <c r="W96">
        <f t="shared" si="44"/>
        <v>0.99999999999800715</v>
      </c>
      <c r="X96">
        <f t="shared" si="45"/>
        <v>0.99999999999948563</v>
      </c>
      <c r="Y96">
        <v>0.95</v>
      </c>
      <c r="Z96">
        <v>0.97499999999999998</v>
      </c>
    </row>
    <row r="97" spans="1:26" x14ac:dyDescent="0.2">
      <c r="A97" s="8">
        <f t="shared" si="46"/>
        <v>94</v>
      </c>
      <c r="B97">
        <f t="shared" si="48"/>
        <v>3.8576158361600998</v>
      </c>
      <c r="C97" s="2">
        <f t="shared" si="49"/>
        <v>0.94000000000000061</v>
      </c>
      <c r="D97" s="2">
        <f t="shared" si="47"/>
        <v>5.9999999999999387E-2</v>
      </c>
      <c r="E97">
        <f t="shared" si="26"/>
        <v>0.84245757457595649</v>
      </c>
      <c r="F97">
        <f t="shared" si="27"/>
        <v>0.96953597148326609</v>
      </c>
      <c r="G97">
        <f t="shared" si="28"/>
        <v>0.99364639370525321</v>
      </c>
      <c r="H97">
        <f t="shared" si="29"/>
        <v>0.99862205062776388</v>
      </c>
      <c r="I97">
        <f t="shared" si="30"/>
        <v>0.99969394647042498</v>
      </c>
      <c r="J97">
        <f t="shared" si="31"/>
        <v>0.99993092418926621</v>
      </c>
      <c r="K97">
        <f t="shared" si="32"/>
        <v>0.9999842290031532</v>
      </c>
      <c r="L97">
        <f t="shared" si="33"/>
        <v>0.99999636786734125</v>
      </c>
      <c r="M97">
        <f t="shared" si="34"/>
        <v>0.99999915781912208</v>
      </c>
      <c r="N97">
        <f t="shared" si="35"/>
        <v>0.99999980366044028</v>
      </c>
      <c r="O97">
        <f t="shared" si="36"/>
        <v>0.99999995402264041</v>
      </c>
      <c r="P97">
        <f t="shared" si="37"/>
        <v>0.99999998919326749</v>
      </c>
      <c r="Q97">
        <f t="shared" si="38"/>
        <v>0.99999999745192325</v>
      </c>
      <c r="R97">
        <f t="shared" si="39"/>
        <v>0.99999999939757311</v>
      </c>
      <c r="S97">
        <f t="shared" si="40"/>
        <v>0.99999999985723742</v>
      </c>
      <c r="T97">
        <f t="shared" si="41"/>
        <v>0.99999999996609867</v>
      </c>
      <c r="U97">
        <f t="shared" si="42"/>
        <v>0.99999999999193501</v>
      </c>
      <c r="V97">
        <f t="shared" si="43"/>
        <v>0.9999999999980782</v>
      </c>
      <c r="W97">
        <f t="shared" si="44"/>
        <v>0.99999999999954148</v>
      </c>
      <c r="X97">
        <f t="shared" si="45"/>
        <v>0.99999999999989042</v>
      </c>
      <c r="Y97">
        <v>0.95</v>
      </c>
      <c r="Z97">
        <v>0.97499999999999998</v>
      </c>
    </row>
    <row r="98" spans="1:26" x14ac:dyDescent="0.2">
      <c r="A98" s="8">
        <f t="shared" si="46"/>
        <v>95</v>
      </c>
      <c r="B98">
        <f t="shared" si="48"/>
        <v>3.8781893495983857</v>
      </c>
      <c r="C98" s="2">
        <f t="shared" si="49"/>
        <v>0.95000000000000062</v>
      </c>
      <c r="D98" s="2">
        <f t="shared" si="47"/>
        <v>4.9999999999999378E-2</v>
      </c>
      <c r="E98">
        <f t="shared" si="26"/>
        <v>0.85643370687129472</v>
      </c>
      <c r="F98">
        <f t="shared" si="27"/>
        <v>0.97467943448089667</v>
      </c>
      <c r="G98">
        <f t="shared" si="28"/>
        <v>0.9951817695318016</v>
      </c>
      <c r="H98">
        <f t="shared" si="29"/>
        <v>0.9990464203429188</v>
      </c>
      <c r="I98">
        <f t="shared" si="30"/>
        <v>0.9998067049538184</v>
      </c>
      <c r="J98">
        <f t="shared" si="31"/>
        <v>0.99996018231274464</v>
      </c>
      <c r="K98">
        <f t="shared" si="32"/>
        <v>0.99999170237069912</v>
      </c>
      <c r="L98">
        <f t="shared" si="33"/>
        <v>0.99999825572815404</v>
      </c>
      <c r="M98">
        <f t="shared" si="34"/>
        <v>0.99999963083142263</v>
      </c>
      <c r="N98">
        <f t="shared" si="35"/>
        <v>0.9999999214400781</v>
      </c>
      <c r="O98">
        <f t="shared" si="36"/>
        <v>0.99999998320745476</v>
      </c>
      <c r="P98">
        <f t="shared" si="37"/>
        <v>0.99999999639711479</v>
      </c>
      <c r="Q98">
        <f t="shared" si="38"/>
        <v>0.99999999922454719</v>
      </c>
      <c r="R98">
        <f t="shared" si="39"/>
        <v>0.99999999983264554</v>
      </c>
      <c r="S98">
        <f t="shared" si="40"/>
        <v>0.99999999996379751</v>
      </c>
      <c r="T98">
        <f t="shared" si="41"/>
        <v>0.9999999999921525</v>
      </c>
      <c r="U98">
        <f t="shared" si="42"/>
        <v>0.99999999999829592</v>
      </c>
      <c r="V98">
        <f t="shared" si="43"/>
        <v>0.99999999999962919</v>
      </c>
      <c r="W98">
        <f t="shared" si="44"/>
        <v>0.9999999999999194</v>
      </c>
      <c r="X98">
        <f t="shared" si="45"/>
        <v>0.99999999999998246</v>
      </c>
      <c r="Y98">
        <v>0.95</v>
      </c>
      <c r="Z98">
        <v>0.97499999999999998</v>
      </c>
    </row>
    <row r="99" spans="1:26" x14ac:dyDescent="0.2">
      <c r="A99" s="8">
        <f t="shared" si="46"/>
        <v>96</v>
      </c>
      <c r="B99">
        <f t="shared" si="48"/>
        <v>3.8986543025022282</v>
      </c>
      <c r="C99" s="2">
        <f t="shared" si="49"/>
        <v>0.96000000000000063</v>
      </c>
      <c r="D99" s="2">
        <f t="shared" si="47"/>
        <v>3.9999999999999369E-2</v>
      </c>
      <c r="E99">
        <f t="shared" si="26"/>
        <v>0.87181156630205126</v>
      </c>
      <c r="F99">
        <f t="shared" si="27"/>
        <v>0.97979589711327153</v>
      </c>
      <c r="G99">
        <f t="shared" si="28"/>
        <v>0.99656305449943849</v>
      </c>
      <c r="H99">
        <f t="shared" si="29"/>
        <v>0.99939181505553654</v>
      </c>
      <c r="I99">
        <f t="shared" si="30"/>
        <v>0.99988976085136871</v>
      </c>
      <c r="J99">
        <f t="shared" si="31"/>
        <v>0.9999796925938047</v>
      </c>
      <c r="K99">
        <f t="shared" si="32"/>
        <v>0.99999621545463047</v>
      </c>
      <c r="L99">
        <f t="shared" si="33"/>
        <v>0.9999992885117468</v>
      </c>
      <c r="M99">
        <f t="shared" si="34"/>
        <v>0.99999986532674234</v>
      </c>
      <c r="N99">
        <f t="shared" si="35"/>
        <v>0.99999997436887478</v>
      </c>
      <c r="O99">
        <f t="shared" si="36"/>
        <v>0.99999999509997295</v>
      </c>
      <c r="P99">
        <f t="shared" si="37"/>
        <v>0.99999999905973147</v>
      </c>
      <c r="Q99">
        <f t="shared" si="38"/>
        <v>0.99999999981899956</v>
      </c>
      <c r="R99">
        <f t="shared" si="39"/>
        <v>0.99999999996506284</v>
      </c>
      <c r="S99">
        <f t="shared" si="40"/>
        <v>0.99999999999324052</v>
      </c>
      <c r="T99">
        <f t="shared" si="41"/>
        <v>0.99999999999868938</v>
      </c>
      <c r="U99">
        <f t="shared" si="42"/>
        <v>0.99999999999974554</v>
      </c>
      <c r="V99">
        <f t="shared" si="43"/>
        <v>0.99999999999995048</v>
      </c>
      <c r="W99">
        <f t="shared" si="44"/>
        <v>0.99999999999999045</v>
      </c>
      <c r="X99">
        <f t="shared" si="45"/>
        <v>0.99999999999999822</v>
      </c>
      <c r="Y99">
        <v>0.95</v>
      </c>
      <c r="Z99">
        <v>0.97499999999999998</v>
      </c>
    </row>
    <row r="100" spans="1:26" x14ac:dyDescent="0.2">
      <c r="A100" s="8">
        <f t="shared" si="46"/>
        <v>97</v>
      </c>
      <c r="B100">
        <f t="shared" si="48"/>
        <v>3.9190123953836316</v>
      </c>
      <c r="C100" s="2">
        <f t="shared" si="49"/>
        <v>0.97000000000000064</v>
      </c>
      <c r="D100" s="2">
        <f t="shared" si="47"/>
        <v>2.9999999999999361E-2</v>
      </c>
      <c r="E100">
        <f t="shared" si="26"/>
        <v>0.88917531339554179</v>
      </c>
      <c r="F100">
        <f t="shared" si="27"/>
        <v>0.98488578017961081</v>
      </c>
      <c r="G100">
        <f t="shared" si="28"/>
        <v>0.99777451125615158</v>
      </c>
      <c r="H100">
        <f t="shared" si="29"/>
        <v>0.99965906688230466</v>
      </c>
      <c r="I100">
        <f t="shared" si="30"/>
        <v>0.99994649521336376</v>
      </c>
      <c r="J100">
        <f t="shared" si="31"/>
        <v>0.99999146583311516</v>
      </c>
      <c r="K100">
        <f t="shared" si="32"/>
        <v>0.99999862282833685</v>
      </c>
      <c r="L100">
        <f t="shared" si="33"/>
        <v>0.99999977580688548</v>
      </c>
      <c r="M100">
        <f t="shared" si="34"/>
        <v>0.99999996325272189</v>
      </c>
      <c r="N100">
        <f t="shared" si="35"/>
        <v>0.99999999394369699</v>
      </c>
      <c r="O100">
        <f t="shared" si="36"/>
        <v>0.99999999899737213</v>
      </c>
      <c r="P100">
        <f t="shared" si="37"/>
        <v>0.99999999983339094</v>
      </c>
      <c r="Q100">
        <f t="shared" si="38"/>
        <v>0.99999999997222622</v>
      </c>
      <c r="R100">
        <f t="shared" si="39"/>
        <v>0.99999999999535738</v>
      </c>
      <c r="S100">
        <f t="shared" si="40"/>
        <v>0.99999999999922218</v>
      </c>
      <c r="T100">
        <f t="shared" si="41"/>
        <v>0.99999999999986944</v>
      </c>
      <c r="U100">
        <f t="shared" si="42"/>
        <v>0.99999999999997802</v>
      </c>
      <c r="V100">
        <f t="shared" si="43"/>
        <v>0.99999999999999623</v>
      </c>
      <c r="W100">
        <f t="shared" si="44"/>
        <v>0.99999999999999933</v>
      </c>
      <c r="X100">
        <f t="shared" si="45"/>
        <v>1</v>
      </c>
      <c r="Y100">
        <v>0.95</v>
      </c>
      <c r="Z100">
        <v>0.97499999999999998</v>
      </c>
    </row>
    <row r="101" spans="1:26" x14ac:dyDescent="0.2">
      <c r="A101" s="8">
        <f t="shared" si="46"/>
        <v>98</v>
      </c>
      <c r="B101">
        <f t="shared" si="48"/>
        <v>3.9392652848199599</v>
      </c>
      <c r="C101" s="2">
        <f t="shared" si="49"/>
        <v>0.98000000000000065</v>
      </c>
      <c r="D101" s="2">
        <f t="shared" si="47"/>
        <v>1.9999999999999352E-2</v>
      </c>
      <c r="E101">
        <f t="shared" si="26"/>
        <v>0.90966552939826839</v>
      </c>
      <c r="F101">
        <f t="shared" si="27"/>
        <v>0.98994949366116691</v>
      </c>
      <c r="G101">
        <f t="shared" si="28"/>
        <v>0.99879229752972842</v>
      </c>
      <c r="H101">
        <f t="shared" si="29"/>
        <v>0.99984898859777838</v>
      </c>
      <c r="I101">
        <f t="shared" si="30"/>
        <v>0.99998065443814776</v>
      </c>
      <c r="J101">
        <f t="shared" si="31"/>
        <v>0.99999748102182739</v>
      </c>
      <c r="K101">
        <f t="shared" si="32"/>
        <v>0.99999966814868246</v>
      </c>
      <c r="L101">
        <f t="shared" si="33"/>
        <v>0.99999995589556145</v>
      </c>
      <c r="M101">
        <f t="shared" si="34"/>
        <v>0.999999994098006</v>
      </c>
      <c r="N101">
        <f t="shared" si="35"/>
        <v>0.99999999920585192</v>
      </c>
      <c r="O101">
        <f t="shared" si="36"/>
        <v>0.99999999989266064</v>
      </c>
      <c r="P101">
        <f t="shared" si="37"/>
        <v>0.9999999999854372</v>
      </c>
      <c r="Q101">
        <f t="shared" si="38"/>
        <v>0.99999999999801792</v>
      </c>
      <c r="R101">
        <f t="shared" si="39"/>
        <v>0.99999999999972966</v>
      </c>
      <c r="S101">
        <f t="shared" si="40"/>
        <v>0.99999999999996303</v>
      </c>
      <c r="T101">
        <f t="shared" si="41"/>
        <v>0.999999999999995</v>
      </c>
      <c r="U101">
        <f t="shared" si="42"/>
        <v>0.99999999999999933</v>
      </c>
      <c r="V101">
        <f t="shared" si="43"/>
        <v>1</v>
      </c>
      <c r="W101">
        <f t="shared" si="44"/>
        <v>1</v>
      </c>
      <c r="X101">
        <f t="shared" si="45"/>
        <v>1</v>
      </c>
      <c r="Y101">
        <v>0.95</v>
      </c>
      <c r="Z101">
        <v>0.97499999999999998</v>
      </c>
    </row>
    <row r="102" spans="1:26" x14ac:dyDescent="0.2">
      <c r="A102" s="8">
        <f t="shared" si="46"/>
        <v>99</v>
      </c>
      <c r="B102">
        <f t="shared" si="48"/>
        <v>3.9594145850267619</v>
      </c>
      <c r="C102" s="2">
        <f t="shared" si="49"/>
        <v>0.99000000000000066</v>
      </c>
      <c r="D102" s="2">
        <f t="shared" si="47"/>
        <v>9.9999999999993427E-3</v>
      </c>
      <c r="E102">
        <f t="shared" si="26"/>
        <v>0.93623143914148232</v>
      </c>
      <c r="F102">
        <f t="shared" si="27"/>
        <v>0.9949874371066203</v>
      </c>
      <c r="G102">
        <f t="shared" si="28"/>
        <v>0.99957430671342218</v>
      </c>
      <c r="H102">
        <f t="shared" si="29"/>
        <v>0.99996237429215307</v>
      </c>
      <c r="I102">
        <f t="shared" si="30"/>
        <v>0.99999659249723516</v>
      </c>
      <c r="J102">
        <f t="shared" si="31"/>
        <v>0.99999968632104452</v>
      </c>
      <c r="K102">
        <f t="shared" si="32"/>
        <v>0.99999997078350567</v>
      </c>
      <c r="L102">
        <f t="shared" si="33"/>
        <v>0.99999999725461863</v>
      </c>
      <c r="M102">
        <f t="shared" si="34"/>
        <v>0.99999999974024512</v>
      </c>
      <c r="N102">
        <f t="shared" si="35"/>
        <v>0.99999999997528743</v>
      </c>
      <c r="O102">
        <f t="shared" si="36"/>
        <v>0.99999999999763833</v>
      </c>
      <c r="P102">
        <f t="shared" si="37"/>
        <v>0.99999999999977351</v>
      </c>
      <c r="Q102">
        <f t="shared" si="38"/>
        <v>0.99999999999997824</v>
      </c>
      <c r="R102">
        <f t="shared" si="39"/>
        <v>0.99999999999999789</v>
      </c>
      <c r="S102">
        <f t="shared" si="40"/>
        <v>0.99999999999999989</v>
      </c>
      <c r="T102">
        <f t="shared" si="41"/>
        <v>0.99999999999999989</v>
      </c>
      <c r="U102">
        <f t="shared" si="42"/>
        <v>1</v>
      </c>
      <c r="V102">
        <f t="shared" si="43"/>
        <v>0.99999999999999989</v>
      </c>
      <c r="W102">
        <f t="shared" si="44"/>
        <v>1</v>
      </c>
      <c r="X102">
        <f t="shared" si="45"/>
        <v>0.99999999999999989</v>
      </c>
      <c r="Y102">
        <v>0.95</v>
      </c>
      <c r="Z102">
        <v>0.97499999999999998</v>
      </c>
    </row>
    <row r="103" spans="1:26" x14ac:dyDescent="0.2">
      <c r="A103" s="8">
        <f t="shared" si="46"/>
        <v>100</v>
      </c>
      <c r="B103" s="5">
        <f t="shared" si="48"/>
        <v>3.9794618693589392</v>
      </c>
      <c r="C103" s="2">
        <f t="shared" si="49"/>
        <v>1.0000000000000007</v>
      </c>
      <c r="D103" s="2">
        <f t="shared" si="47"/>
        <v>0</v>
      </c>
      <c r="E103">
        <v>1</v>
      </c>
      <c r="F103">
        <f t="shared" si="27"/>
        <v>1.0000000000000002</v>
      </c>
      <c r="G103">
        <f t="shared" si="28"/>
        <v>1</v>
      </c>
      <c r="H103">
        <f t="shared" si="29"/>
        <v>1.0000000000000002</v>
      </c>
      <c r="I103">
        <f t="shared" si="30"/>
        <v>1</v>
      </c>
      <c r="J103">
        <f t="shared" si="31"/>
        <v>1.0000000000000002</v>
      </c>
      <c r="K103">
        <f t="shared" si="32"/>
        <v>1</v>
      </c>
      <c r="L103">
        <f t="shared" si="33"/>
        <v>1.0000000000000002</v>
      </c>
      <c r="M103">
        <f t="shared" si="34"/>
        <v>1</v>
      </c>
      <c r="N103">
        <f t="shared" si="35"/>
        <v>1.0000000000000002</v>
      </c>
      <c r="O103">
        <f t="shared" si="36"/>
        <v>1</v>
      </c>
      <c r="P103">
        <f t="shared" si="37"/>
        <v>1.0000000000000002</v>
      </c>
      <c r="Q103">
        <f t="shared" si="38"/>
        <v>1</v>
      </c>
      <c r="R103">
        <f t="shared" si="39"/>
        <v>1.0000000000000002</v>
      </c>
      <c r="S103">
        <f t="shared" si="40"/>
        <v>1</v>
      </c>
      <c r="T103">
        <f t="shared" si="41"/>
        <v>1.0000000000000002</v>
      </c>
      <c r="U103">
        <f t="shared" si="42"/>
        <v>1</v>
      </c>
      <c r="V103">
        <f t="shared" si="43"/>
        <v>1.0000000000000002</v>
      </c>
      <c r="W103">
        <f t="shared" si="44"/>
        <v>1</v>
      </c>
      <c r="X103">
        <f t="shared" si="45"/>
        <v>1.0000000000000002</v>
      </c>
      <c r="Y103">
        <v>0.95</v>
      </c>
      <c r="Z103">
        <v>0.97499999999999998</v>
      </c>
    </row>
    <row r="104" spans="1:26" x14ac:dyDescent="0.2">
      <c r="A104" s="8">
        <f t="shared" si="46"/>
        <v>101</v>
      </c>
      <c r="B104">
        <f t="shared" si="48"/>
        <v>3.9994086717442041</v>
      </c>
    </row>
    <row r="105" spans="1:26" x14ac:dyDescent="0.2">
      <c r="A105" s="8">
        <f t="shared" si="46"/>
        <v>102</v>
      </c>
      <c r="B105">
        <f t="shared" ref="B105:B168" si="50">B103*A104/A103</f>
        <v>4.0192564880525286</v>
      </c>
    </row>
    <row r="106" spans="1:26" x14ac:dyDescent="0.2">
      <c r="A106" s="8">
        <f t="shared" si="46"/>
        <v>103</v>
      </c>
      <c r="B106">
        <f t="shared" si="50"/>
        <v>4.0390067774050378</v>
      </c>
    </row>
    <row r="107" spans="1:26" x14ac:dyDescent="0.2">
      <c r="A107" s="8">
        <f t="shared" si="46"/>
        <v>104</v>
      </c>
      <c r="B107">
        <f t="shared" si="50"/>
        <v>4.0586609634255923</v>
      </c>
    </row>
    <row r="108" spans="1:26" x14ac:dyDescent="0.2">
      <c r="A108" s="8">
        <f t="shared" si="46"/>
        <v>105</v>
      </c>
      <c r="B108">
        <f t="shared" si="50"/>
        <v>4.0782204354380962</v>
      </c>
    </row>
    <row r="109" spans="1:26" x14ac:dyDescent="0.2">
      <c r="A109" s="8">
        <f t="shared" si="46"/>
        <v>106</v>
      </c>
      <c r="B109">
        <f t="shared" si="50"/>
        <v>4.0976865496123773</v>
      </c>
    </row>
    <row r="110" spans="1:26" x14ac:dyDescent="0.2">
      <c r="A110" s="8">
        <f t="shared" si="46"/>
        <v>107</v>
      </c>
      <c r="B110">
        <f t="shared" si="50"/>
        <v>4.1170606300613164</v>
      </c>
    </row>
    <row r="111" spans="1:26" x14ac:dyDescent="0.2">
      <c r="A111" s="8">
        <f t="shared" si="46"/>
        <v>108</v>
      </c>
      <c r="B111">
        <f t="shared" si="50"/>
        <v>4.1363439698917395</v>
      </c>
    </row>
    <row r="112" spans="1:26" x14ac:dyDescent="0.2">
      <c r="A112" s="8">
        <f t="shared" si="46"/>
        <v>109</v>
      </c>
      <c r="B112">
        <f t="shared" si="50"/>
        <v>4.1555378322114223</v>
      </c>
    </row>
    <row r="113" spans="1:2" x14ac:dyDescent="0.2">
      <c r="A113" s="8">
        <f t="shared" si="46"/>
        <v>110</v>
      </c>
      <c r="B113">
        <f t="shared" si="50"/>
        <v>4.1746434510944406</v>
      </c>
    </row>
    <row r="114" spans="1:2" x14ac:dyDescent="0.2">
      <c r="A114" s="8">
        <f t="shared" si="46"/>
        <v>111</v>
      </c>
      <c r="B114">
        <f t="shared" si="50"/>
        <v>4.19366203250694</v>
      </c>
    </row>
    <row r="115" spans="1:2" x14ac:dyDescent="0.2">
      <c r="A115" s="8">
        <f t="shared" si="46"/>
        <v>112</v>
      </c>
      <c r="B115">
        <f t="shared" si="50"/>
        <v>4.2125947551952985</v>
      </c>
    </row>
    <row r="116" spans="1:2" x14ac:dyDescent="0.2">
      <c r="A116" s="8">
        <f t="shared" si="46"/>
        <v>113</v>
      </c>
      <c r="B116">
        <f t="shared" si="50"/>
        <v>4.2314427715385339</v>
      </c>
    </row>
    <row r="117" spans="1:2" x14ac:dyDescent="0.2">
      <c r="A117" s="8">
        <f t="shared" si="46"/>
        <v>114</v>
      </c>
      <c r="B117">
        <f t="shared" si="50"/>
        <v>4.2502072083666853</v>
      </c>
    </row>
    <row r="118" spans="1:2" x14ac:dyDescent="0.2">
      <c r="A118" s="8">
        <f t="shared" si="46"/>
        <v>115</v>
      </c>
      <c r="B118">
        <f t="shared" si="50"/>
        <v>4.2688891677468392</v>
      </c>
    </row>
    <row r="119" spans="1:2" x14ac:dyDescent="0.2">
      <c r="A119" s="8">
        <f t="shared" si="46"/>
        <v>116</v>
      </c>
      <c r="B119">
        <f t="shared" si="50"/>
        <v>4.2874897277383228</v>
      </c>
    </row>
    <row r="120" spans="1:2" x14ac:dyDescent="0.2">
      <c r="A120" s="8">
        <f t="shared" si="46"/>
        <v>117</v>
      </c>
      <c r="B120">
        <f t="shared" si="50"/>
        <v>4.3060099431185508</v>
      </c>
    </row>
    <row r="121" spans="1:2" x14ac:dyDescent="0.2">
      <c r="A121" s="8">
        <f t="shared" si="46"/>
        <v>118</v>
      </c>
      <c r="B121">
        <f t="shared" si="50"/>
        <v>4.3244508460808948</v>
      </c>
    </row>
    <row r="122" spans="1:2" x14ac:dyDescent="0.2">
      <c r="A122" s="8">
        <f t="shared" si="46"/>
        <v>119</v>
      </c>
      <c r="B122">
        <f t="shared" si="50"/>
        <v>4.3428134469058888</v>
      </c>
    </row>
    <row r="123" spans="1:2" x14ac:dyDescent="0.2">
      <c r="A123" s="8">
        <f t="shared" si="46"/>
        <v>120</v>
      </c>
      <c r="B123">
        <f t="shared" si="50"/>
        <v>4.3610987346070038</v>
      </c>
    </row>
    <row r="124" spans="1:2" x14ac:dyDescent="0.2">
      <c r="A124" s="8">
        <f t="shared" si="46"/>
        <v>121</v>
      </c>
      <c r="B124">
        <f t="shared" si="50"/>
        <v>4.3793076775521564</v>
      </c>
    </row>
    <row r="125" spans="1:2" x14ac:dyDescent="0.2">
      <c r="A125" s="8">
        <f t="shared" si="46"/>
        <v>122</v>
      </c>
      <c r="B125">
        <f t="shared" si="50"/>
        <v>4.3974412240620619</v>
      </c>
    </row>
    <row r="126" spans="1:2" x14ac:dyDescent="0.2">
      <c r="A126" s="8">
        <f t="shared" si="46"/>
        <v>123</v>
      </c>
      <c r="B126">
        <f t="shared" si="50"/>
        <v>4.4155003029864712</v>
      </c>
    </row>
    <row r="127" spans="1:2" x14ac:dyDescent="0.2">
      <c r="A127" s="8">
        <f t="shared" si="46"/>
        <v>124</v>
      </c>
      <c r="B127">
        <f t="shared" si="50"/>
        <v>4.4334858242592912</v>
      </c>
    </row>
    <row r="128" spans="1:2" x14ac:dyDescent="0.2">
      <c r="A128" s="8">
        <f t="shared" si="46"/>
        <v>125</v>
      </c>
      <c r="B128">
        <f t="shared" si="50"/>
        <v>4.4513986794335159</v>
      </c>
    </row>
    <row r="129" spans="1:2" x14ac:dyDescent="0.2">
      <c r="A129" s="8">
        <f t="shared" si="46"/>
        <v>126</v>
      </c>
      <c r="B129">
        <f t="shared" si="50"/>
        <v>4.4692397421968657</v>
      </c>
    </row>
    <row r="130" spans="1:2" x14ac:dyDescent="0.2">
      <c r="A130" s="8">
        <f t="shared" si="46"/>
        <v>127</v>
      </c>
      <c r="B130">
        <f t="shared" si="50"/>
        <v>4.4870098688689843</v>
      </c>
    </row>
    <row r="131" spans="1:2" x14ac:dyDescent="0.2">
      <c r="A131" s="8">
        <f t="shared" si="46"/>
        <v>128</v>
      </c>
      <c r="B131">
        <f t="shared" si="50"/>
        <v>4.5047098988809671</v>
      </c>
    </row>
    <row r="132" spans="1:2" x14ac:dyDescent="0.2">
      <c r="A132" s="8">
        <f t="shared" si="46"/>
        <v>129</v>
      </c>
      <c r="B132">
        <f t="shared" si="50"/>
        <v>4.5223406552380316</v>
      </c>
    </row>
    <row r="133" spans="1:2" x14ac:dyDescent="0.2">
      <c r="A133" s="8">
        <f t="shared" ref="A133:A196" si="51">A132+1</f>
        <v>130</v>
      </c>
      <c r="B133">
        <f t="shared" si="50"/>
        <v>4.5399029449659745</v>
      </c>
    </row>
    <row r="134" spans="1:2" x14ac:dyDescent="0.2">
      <c r="A134" s="8">
        <f t="shared" si="51"/>
        <v>131</v>
      </c>
      <c r="B134">
        <f t="shared" si="50"/>
        <v>4.5573975595422027</v>
      </c>
    </row>
    <row r="135" spans="1:2" x14ac:dyDescent="0.2">
      <c r="A135" s="8">
        <f t="shared" si="51"/>
        <v>132</v>
      </c>
      <c r="B135">
        <f t="shared" si="50"/>
        <v>4.5748252753118663</v>
      </c>
    </row>
    <row r="136" spans="1:2" x14ac:dyDescent="0.2">
      <c r="A136" s="8">
        <f t="shared" si="51"/>
        <v>133</v>
      </c>
      <c r="B136">
        <f t="shared" si="50"/>
        <v>4.5921868538898529</v>
      </c>
    </row>
    <row r="137" spans="1:2" x14ac:dyDescent="0.2">
      <c r="A137" s="8">
        <f t="shared" si="51"/>
        <v>134</v>
      </c>
      <c r="B137">
        <f t="shared" si="50"/>
        <v>4.609483042549078</v>
      </c>
    </row>
    <row r="138" spans="1:2" x14ac:dyDescent="0.2">
      <c r="A138" s="8">
        <f t="shared" si="51"/>
        <v>135</v>
      </c>
      <c r="B138">
        <f t="shared" si="50"/>
        <v>4.6267145745957921</v>
      </c>
    </row>
    <row r="139" spans="1:2" x14ac:dyDescent="0.2">
      <c r="A139" s="8">
        <f t="shared" si="51"/>
        <v>136</v>
      </c>
      <c r="B139">
        <f t="shared" si="50"/>
        <v>4.6438821697322794</v>
      </c>
    </row>
    <row r="140" spans="1:2" x14ac:dyDescent="0.2">
      <c r="A140" s="8">
        <f t="shared" si="51"/>
        <v>137</v>
      </c>
      <c r="B140">
        <f t="shared" si="50"/>
        <v>4.6609865344076127</v>
      </c>
    </row>
    <row r="141" spans="1:2" x14ac:dyDescent="0.2">
      <c r="A141" s="8">
        <f t="shared" si="51"/>
        <v>138</v>
      </c>
      <c r="B141">
        <f t="shared" si="50"/>
        <v>4.6780283621567813</v>
      </c>
    </row>
    <row r="142" spans="1:2" x14ac:dyDescent="0.2">
      <c r="A142" s="8">
        <f t="shared" si="51"/>
        <v>139</v>
      </c>
      <c r="B142">
        <f t="shared" si="50"/>
        <v>4.6950083339288353</v>
      </c>
    </row>
    <row r="143" spans="1:2" x14ac:dyDescent="0.2">
      <c r="A143" s="8">
        <f t="shared" si="51"/>
        <v>140</v>
      </c>
      <c r="B143">
        <f t="shared" si="50"/>
        <v>4.7119271184042937</v>
      </c>
    </row>
    <row r="144" spans="1:2" x14ac:dyDescent="0.2">
      <c r="A144" s="8">
        <f t="shared" si="51"/>
        <v>141</v>
      </c>
      <c r="B144">
        <f t="shared" si="50"/>
        <v>4.7287853723024238</v>
      </c>
    </row>
    <row r="145" spans="1:2" x14ac:dyDescent="0.2">
      <c r="A145" s="8">
        <f t="shared" si="51"/>
        <v>142</v>
      </c>
      <c r="B145">
        <f t="shared" si="50"/>
        <v>4.7455837406786108</v>
      </c>
    </row>
    <row r="146" spans="1:2" x14ac:dyDescent="0.2">
      <c r="A146" s="8">
        <f t="shared" si="51"/>
        <v>143</v>
      </c>
      <c r="B146">
        <f t="shared" si="50"/>
        <v>4.7623228572123706</v>
      </c>
    </row>
    <row r="147" spans="1:2" x14ac:dyDescent="0.2">
      <c r="A147" s="8">
        <f t="shared" si="51"/>
        <v>144</v>
      </c>
      <c r="B147">
        <f t="shared" si="50"/>
        <v>4.779003344486207</v>
      </c>
    </row>
    <row r="148" spans="1:2" x14ac:dyDescent="0.2">
      <c r="A148" s="8">
        <f t="shared" si="51"/>
        <v>145</v>
      </c>
      <c r="B148">
        <f t="shared" si="50"/>
        <v>4.7956258142558132</v>
      </c>
    </row>
    <row r="149" spans="1:2" x14ac:dyDescent="0.2">
      <c r="A149" s="8">
        <f t="shared" si="51"/>
        <v>146</v>
      </c>
      <c r="B149">
        <f t="shared" si="50"/>
        <v>4.8121908677118057</v>
      </c>
    </row>
    <row r="150" spans="1:2" x14ac:dyDescent="0.2">
      <c r="A150" s="8">
        <f t="shared" si="51"/>
        <v>147</v>
      </c>
      <c r="B150">
        <f t="shared" si="50"/>
        <v>4.8286990957334393</v>
      </c>
    </row>
    <row r="151" spans="1:2" x14ac:dyDescent="0.2">
      <c r="A151" s="8">
        <f t="shared" si="51"/>
        <v>148</v>
      </c>
      <c r="B151">
        <f t="shared" si="50"/>
        <v>4.8451510791344896</v>
      </c>
    </row>
    <row r="152" spans="1:2" x14ac:dyDescent="0.2">
      <c r="A152" s="8">
        <f t="shared" si="51"/>
        <v>149</v>
      </c>
      <c r="B152">
        <f t="shared" si="50"/>
        <v>4.8615473889016938</v>
      </c>
    </row>
    <row r="153" spans="1:2" x14ac:dyDescent="0.2">
      <c r="A153" s="8">
        <f t="shared" si="51"/>
        <v>150</v>
      </c>
      <c r="B153">
        <f t="shared" si="50"/>
        <v>4.8778885864259385</v>
      </c>
    </row>
    <row r="154" spans="1:2" x14ac:dyDescent="0.2">
      <c r="A154" s="8">
        <f t="shared" si="51"/>
        <v>151</v>
      </c>
      <c r="B154">
        <f t="shared" si="50"/>
        <v>4.8941752237265375</v>
      </c>
    </row>
    <row r="155" spans="1:2" x14ac:dyDescent="0.2">
      <c r="A155" s="8">
        <f t="shared" si="51"/>
        <v>152</v>
      </c>
      <c r="B155">
        <f t="shared" si="50"/>
        <v>4.9104078436687786</v>
      </c>
    </row>
    <row r="156" spans="1:2" x14ac:dyDescent="0.2">
      <c r="A156" s="8">
        <f t="shared" si="51"/>
        <v>153</v>
      </c>
      <c r="B156">
        <f t="shared" si="50"/>
        <v>4.9265869801750579</v>
      </c>
    </row>
    <row r="157" spans="1:2" x14ac:dyDescent="0.2">
      <c r="A157" s="8">
        <f t="shared" si="51"/>
        <v>154</v>
      </c>
      <c r="B157">
        <f t="shared" si="50"/>
        <v>4.9427131584297568</v>
      </c>
    </row>
    <row r="158" spans="1:2" x14ac:dyDescent="0.2">
      <c r="A158" s="8">
        <f t="shared" si="51"/>
        <v>155</v>
      </c>
      <c r="B158">
        <f t="shared" si="50"/>
        <v>4.9587868950781626</v>
      </c>
    </row>
    <row r="159" spans="1:2" x14ac:dyDescent="0.2">
      <c r="A159" s="8">
        <f t="shared" si="51"/>
        <v>156</v>
      </c>
      <c r="B159">
        <f t="shared" si="50"/>
        <v>4.9748086984195607</v>
      </c>
    </row>
    <row r="160" spans="1:2" x14ac:dyDescent="0.2">
      <c r="A160" s="8">
        <f t="shared" si="51"/>
        <v>157</v>
      </c>
      <c r="B160">
        <f t="shared" si="50"/>
        <v>4.9907790685947964</v>
      </c>
    </row>
    <row r="161" spans="1:2" x14ac:dyDescent="0.2">
      <c r="A161" s="8">
        <f t="shared" si="51"/>
        <v>158</v>
      </c>
      <c r="B161">
        <f t="shared" si="50"/>
        <v>5.0066984977684044</v>
      </c>
    </row>
    <row r="162" spans="1:2" x14ac:dyDescent="0.2">
      <c r="A162" s="8">
        <f t="shared" si="51"/>
        <v>159</v>
      </c>
      <c r="B162">
        <f t="shared" si="50"/>
        <v>5.0225674703055914</v>
      </c>
    </row>
    <row r="163" spans="1:2" x14ac:dyDescent="0.2">
      <c r="A163" s="8">
        <f t="shared" si="51"/>
        <v>160</v>
      </c>
      <c r="B163">
        <f t="shared" si="50"/>
        <v>5.0383864629441542</v>
      </c>
    </row>
    <row r="164" spans="1:2" x14ac:dyDescent="0.2">
      <c r="A164" s="8">
        <f t="shared" si="51"/>
        <v>161</v>
      </c>
      <c r="B164">
        <f t="shared" si="50"/>
        <v>5.0541559449616011</v>
      </c>
    </row>
    <row r="165" spans="1:2" x14ac:dyDescent="0.2">
      <c r="A165" s="8">
        <f t="shared" si="51"/>
        <v>162</v>
      </c>
      <c r="B165">
        <f t="shared" si="50"/>
        <v>5.0698763783375558</v>
      </c>
    </row>
    <row r="166" spans="1:2" x14ac:dyDescent="0.2">
      <c r="A166" s="8">
        <f t="shared" si="51"/>
        <v>163</v>
      </c>
      <c r="B166">
        <f t="shared" si="50"/>
        <v>5.0855482179116729</v>
      </c>
    </row>
    <row r="167" spans="1:2" x14ac:dyDescent="0.2">
      <c r="A167" s="8">
        <f t="shared" si="51"/>
        <v>164</v>
      </c>
      <c r="B167">
        <f t="shared" si="50"/>
        <v>5.1011719115371701</v>
      </c>
    </row>
    <row r="168" spans="1:2" x14ac:dyDescent="0.2">
      <c r="A168" s="8">
        <f t="shared" si="51"/>
        <v>165</v>
      </c>
      <c r="B168">
        <f t="shared" si="50"/>
        <v>5.1167479002301492</v>
      </c>
    </row>
    <row r="169" spans="1:2" x14ac:dyDescent="0.2">
      <c r="A169" s="8">
        <f t="shared" si="51"/>
        <v>166</v>
      </c>
      <c r="B169">
        <f t="shared" ref="B169:B232" si="52">B167*A168/A167</f>
        <v>5.1322766183148358</v>
      </c>
    </row>
    <row r="170" spans="1:2" x14ac:dyDescent="0.2">
      <c r="A170" s="8">
        <f t="shared" si="51"/>
        <v>167</v>
      </c>
      <c r="B170">
        <f t="shared" si="52"/>
        <v>5.1477584935648775</v>
      </c>
    </row>
    <row r="171" spans="1:2" x14ac:dyDescent="0.2">
      <c r="A171" s="8">
        <f t="shared" si="51"/>
        <v>168</v>
      </c>
      <c r="B171">
        <f t="shared" si="52"/>
        <v>5.1631939473408295</v>
      </c>
    </row>
    <row r="172" spans="1:2" x14ac:dyDescent="0.2">
      <c r="A172" s="8">
        <f t="shared" si="51"/>
        <v>169</v>
      </c>
      <c r="B172">
        <f t="shared" si="52"/>
        <v>5.1785833947239484</v>
      </c>
    </row>
    <row r="173" spans="1:2" x14ac:dyDescent="0.2">
      <c r="A173" s="8">
        <f t="shared" si="51"/>
        <v>170</v>
      </c>
      <c r="B173">
        <f t="shared" si="52"/>
        <v>5.1939272446464297</v>
      </c>
    </row>
    <row r="174" spans="1:2" x14ac:dyDescent="0.2">
      <c r="A174" s="8">
        <f t="shared" si="51"/>
        <v>171</v>
      </c>
      <c r="B174">
        <f t="shared" si="52"/>
        <v>5.2092259000181729</v>
      </c>
    </row>
    <row r="175" spans="1:2" x14ac:dyDescent="0.2">
      <c r="A175" s="8">
        <f t="shared" si="51"/>
        <v>172</v>
      </c>
      <c r="B175">
        <f t="shared" si="52"/>
        <v>5.224479757850232</v>
      </c>
    </row>
    <row r="176" spans="1:2" x14ac:dyDescent="0.2">
      <c r="A176" s="8">
        <f t="shared" si="51"/>
        <v>173</v>
      </c>
      <c r="B176">
        <f t="shared" si="52"/>
        <v>5.2396892093750047</v>
      </c>
    </row>
    <row r="177" spans="1:2" x14ac:dyDescent="0.2">
      <c r="A177" s="8">
        <f t="shared" si="51"/>
        <v>174</v>
      </c>
      <c r="B177">
        <f t="shared" si="52"/>
        <v>5.2548546401633152</v>
      </c>
    </row>
    <row r="178" spans="1:2" x14ac:dyDescent="0.2">
      <c r="A178" s="8">
        <f t="shared" si="51"/>
        <v>175</v>
      </c>
      <c r="B178">
        <f t="shared" si="52"/>
        <v>5.2699764302384438</v>
      </c>
    </row>
    <row r="179" spans="1:2" x14ac:dyDescent="0.2">
      <c r="A179" s="8">
        <f t="shared" si="51"/>
        <v>176</v>
      </c>
      <c r="B179">
        <f t="shared" si="52"/>
        <v>5.2850549541872427</v>
      </c>
    </row>
    <row r="180" spans="1:2" x14ac:dyDescent="0.2">
      <c r="A180" s="8">
        <f t="shared" si="51"/>
        <v>177</v>
      </c>
      <c r="B180">
        <f t="shared" si="52"/>
        <v>5.3000905812683774</v>
      </c>
    </row>
    <row r="181" spans="1:2" x14ac:dyDescent="0.2">
      <c r="A181" s="8">
        <f t="shared" si="51"/>
        <v>178</v>
      </c>
      <c r="B181">
        <f t="shared" si="52"/>
        <v>5.3150836755178519</v>
      </c>
    </row>
    <row r="182" spans="1:2" x14ac:dyDescent="0.2">
      <c r="A182" s="8">
        <f t="shared" si="51"/>
        <v>179</v>
      </c>
      <c r="B182">
        <f t="shared" si="52"/>
        <v>5.3300345958518145</v>
      </c>
    </row>
    <row r="183" spans="1:2" x14ac:dyDescent="0.2">
      <c r="A183" s="8">
        <f t="shared" si="51"/>
        <v>180</v>
      </c>
      <c r="B183">
        <f t="shared" si="52"/>
        <v>5.3449436961668289</v>
      </c>
    </row>
    <row r="184" spans="1:2" x14ac:dyDescent="0.2">
      <c r="A184" s="8">
        <f t="shared" si="51"/>
        <v>181</v>
      </c>
      <c r="B184">
        <f t="shared" si="52"/>
        <v>5.3598113254375788</v>
      </c>
    </row>
    <row r="185" spans="1:2" x14ac:dyDescent="0.2">
      <c r="A185" s="8">
        <f t="shared" si="51"/>
        <v>182</v>
      </c>
      <c r="B185">
        <f t="shared" si="52"/>
        <v>5.3746378278122</v>
      </c>
    </row>
    <row r="186" spans="1:2" x14ac:dyDescent="0.2">
      <c r="A186" s="8">
        <f t="shared" si="51"/>
        <v>183</v>
      </c>
      <c r="B186">
        <f t="shared" si="52"/>
        <v>5.38942354270519</v>
      </c>
    </row>
    <row r="187" spans="1:2" x14ac:dyDescent="0.2">
      <c r="A187" s="8">
        <f t="shared" si="51"/>
        <v>184</v>
      </c>
      <c r="B187">
        <f t="shared" si="52"/>
        <v>5.4041688048880916</v>
      </c>
    </row>
    <row r="188" spans="1:2" x14ac:dyDescent="0.2">
      <c r="A188" s="8">
        <f t="shared" si="51"/>
        <v>185</v>
      </c>
      <c r="B188">
        <f t="shared" si="52"/>
        <v>5.4188739445778964</v>
      </c>
    </row>
    <row r="189" spans="1:2" x14ac:dyDescent="0.2">
      <c r="A189" s="8">
        <f t="shared" si="51"/>
        <v>186</v>
      </c>
      <c r="B189">
        <f t="shared" si="52"/>
        <v>5.4335392875233524</v>
      </c>
    </row>
    <row r="190" spans="1:2" x14ac:dyDescent="0.2">
      <c r="A190" s="8">
        <f t="shared" si="51"/>
        <v>187</v>
      </c>
      <c r="B190">
        <f t="shared" si="52"/>
        <v>5.4481651550891286</v>
      </c>
    </row>
    <row r="191" spans="1:2" x14ac:dyDescent="0.2">
      <c r="A191" s="8">
        <f t="shared" si="51"/>
        <v>188</v>
      </c>
      <c r="B191">
        <f t="shared" si="52"/>
        <v>5.462751864337994</v>
      </c>
    </row>
    <row r="192" spans="1:2" x14ac:dyDescent="0.2">
      <c r="A192" s="8">
        <f t="shared" si="51"/>
        <v>189</v>
      </c>
      <c r="B192">
        <f t="shared" si="52"/>
        <v>5.4772997281109959</v>
      </c>
    </row>
    <row r="193" spans="1:2" x14ac:dyDescent="0.2">
      <c r="A193" s="8">
        <f t="shared" si="51"/>
        <v>190</v>
      </c>
      <c r="B193">
        <f t="shared" si="52"/>
        <v>5.4918090551057492</v>
      </c>
    </row>
    <row r="194" spans="1:2" x14ac:dyDescent="0.2">
      <c r="A194" s="8">
        <f t="shared" si="51"/>
        <v>191</v>
      </c>
      <c r="B194">
        <f t="shared" si="52"/>
        <v>5.5062801499528531</v>
      </c>
    </row>
    <row r="195" spans="1:2" x14ac:dyDescent="0.2">
      <c r="A195" s="8">
        <f t="shared" si="51"/>
        <v>192</v>
      </c>
      <c r="B195">
        <f t="shared" si="52"/>
        <v>5.520713313290516</v>
      </c>
    </row>
    <row r="196" spans="1:2" x14ac:dyDescent="0.2">
      <c r="A196" s="8">
        <f t="shared" si="51"/>
        <v>193</v>
      </c>
      <c r="B196">
        <f t="shared" si="52"/>
        <v>5.535108841837423</v>
      </c>
    </row>
    <row r="197" spans="1:2" x14ac:dyDescent="0.2">
      <c r="A197" s="8">
        <f t="shared" ref="A197:A260" si="53">A196+1</f>
        <v>194</v>
      </c>
      <c r="B197">
        <f t="shared" si="52"/>
        <v>5.5494670284639041</v>
      </c>
    </row>
    <row r="198" spans="1:2" x14ac:dyDescent="0.2">
      <c r="A198" s="8">
        <f t="shared" si="53"/>
        <v>195</v>
      </c>
      <c r="B198">
        <f t="shared" si="52"/>
        <v>5.5637881622614511</v>
      </c>
    </row>
    <row r="199" spans="1:2" x14ac:dyDescent="0.2">
      <c r="A199" s="8">
        <f t="shared" si="53"/>
        <v>196</v>
      </c>
      <c r="B199">
        <f t="shared" si="52"/>
        <v>5.5780725286106252</v>
      </c>
    </row>
    <row r="200" spans="1:2" x14ac:dyDescent="0.2">
      <c r="A200" s="8">
        <f t="shared" si="53"/>
        <v>197</v>
      </c>
      <c r="B200">
        <f t="shared" si="52"/>
        <v>5.5923204092474066</v>
      </c>
    </row>
    <row r="201" spans="1:2" x14ac:dyDescent="0.2">
      <c r="A201" s="8">
        <f t="shared" si="53"/>
        <v>198</v>
      </c>
      <c r="B201">
        <f t="shared" si="52"/>
        <v>5.6065320823280258</v>
      </c>
    </row>
    <row r="202" spans="1:2" x14ac:dyDescent="0.2">
      <c r="A202" s="8">
        <f t="shared" si="53"/>
        <v>199</v>
      </c>
      <c r="B202">
        <f t="shared" si="52"/>
        <v>5.6207078224923182</v>
      </c>
    </row>
    <row r="203" spans="1:2" x14ac:dyDescent="0.2">
      <c r="A203" s="8">
        <f t="shared" si="53"/>
        <v>200</v>
      </c>
      <c r="B203" s="9">
        <f t="shared" si="52"/>
        <v>5.6348479009256423</v>
      </c>
    </row>
    <row r="204" spans="1:2" x14ac:dyDescent="0.2">
      <c r="A204" s="8">
        <f t="shared" si="53"/>
        <v>201</v>
      </c>
      <c r="B204">
        <f t="shared" si="52"/>
        <v>5.6489525854194147</v>
      </c>
    </row>
    <row r="205" spans="1:2" x14ac:dyDescent="0.2">
      <c r="A205" s="8">
        <f t="shared" si="53"/>
        <v>202</v>
      </c>
      <c r="B205">
        <f t="shared" si="52"/>
        <v>5.6630221404302699</v>
      </c>
    </row>
    <row r="206" spans="1:2" x14ac:dyDescent="0.2">
      <c r="A206" s="8">
        <f t="shared" si="53"/>
        <v>203</v>
      </c>
      <c r="B206">
        <f t="shared" si="52"/>
        <v>5.6770568271379194</v>
      </c>
    </row>
    <row r="207" spans="1:2" x14ac:dyDescent="0.2">
      <c r="A207" s="8">
        <f t="shared" si="53"/>
        <v>204</v>
      </c>
      <c r="B207">
        <f t="shared" si="52"/>
        <v>5.6910569035017069</v>
      </c>
    </row>
    <row r="208" spans="1:2" x14ac:dyDescent="0.2">
      <c r="A208" s="8">
        <f t="shared" si="53"/>
        <v>205</v>
      </c>
      <c r="B208">
        <f t="shared" si="52"/>
        <v>5.7050226243159381</v>
      </c>
    </row>
    <row r="209" spans="1:2" x14ac:dyDescent="0.2">
      <c r="A209" s="8">
        <f t="shared" si="53"/>
        <v>206</v>
      </c>
      <c r="B209">
        <f t="shared" si="52"/>
        <v>5.7189542412639698</v>
      </c>
    </row>
    <row r="210" spans="1:2" x14ac:dyDescent="0.2">
      <c r="A210" s="8">
        <f t="shared" si="53"/>
        <v>207</v>
      </c>
      <c r="B210">
        <f t="shared" si="52"/>
        <v>5.7328520029711374</v>
      </c>
    </row>
    <row r="211" spans="1:2" x14ac:dyDescent="0.2">
      <c r="A211" s="8">
        <f t="shared" si="53"/>
        <v>208</v>
      </c>
      <c r="B211">
        <f t="shared" si="52"/>
        <v>5.7467161550565136</v>
      </c>
    </row>
    <row r="212" spans="1:2" x14ac:dyDescent="0.2">
      <c r="A212" s="8">
        <f t="shared" si="53"/>
        <v>209</v>
      </c>
      <c r="B212">
        <f t="shared" si="52"/>
        <v>5.7605469401835583</v>
      </c>
    </row>
    <row r="213" spans="1:2" x14ac:dyDescent="0.2">
      <c r="A213" s="8">
        <f t="shared" si="53"/>
        <v>210</v>
      </c>
      <c r="B213">
        <f t="shared" si="52"/>
        <v>5.7743445981096695</v>
      </c>
    </row>
    <row r="214" spans="1:2" x14ac:dyDescent="0.2">
      <c r="A214" s="8">
        <f t="shared" si="53"/>
        <v>211</v>
      </c>
      <c r="B214">
        <f t="shared" si="52"/>
        <v>5.7881093657346749</v>
      </c>
    </row>
    <row r="215" spans="1:2" x14ac:dyDescent="0.2">
      <c r="A215" s="8">
        <f t="shared" si="53"/>
        <v>212</v>
      </c>
      <c r="B215">
        <f t="shared" si="52"/>
        <v>5.8018414771482867</v>
      </c>
    </row>
    <row r="216" spans="1:2" x14ac:dyDescent="0.2">
      <c r="A216" s="8">
        <f t="shared" si="53"/>
        <v>213</v>
      </c>
      <c r="B216">
        <f t="shared" si="52"/>
        <v>5.8155411636765457</v>
      </c>
    </row>
    <row r="217" spans="1:2" x14ac:dyDescent="0.2">
      <c r="A217" s="8">
        <f t="shared" si="53"/>
        <v>214</v>
      </c>
      <c r="B217">
        <f t="shared" si="52"/>
        <v>5.8292086539272878</v>
      </c>
    </row>
    <row r="218" spans="1:2" x14ac:dyDescent="0.2">
      <c r="A218" s="8">
        <f t="shared" si="53"/>
        <v>215</v>
      </c>
      <c r="B218">
        <f t="shared" si="52"/>
        <v>5.842844173834651</v>
      </c>
    </row>
    <row r="219" spans="1:2" x14ac:dyDescent="0.2">
      <c r="A219" s="8">
        <f t="shared" si="53"/>
        <v>216</v>
      </c>
      <c r="B219">
        <f t="shared" si="52"/>
        <v>5.8564479467026489</v>
      </c>
    </row>
    <row r="220" spans="1:2" x14ac:dyDescent="0.2">
      <c r="A220" s="8">
        <f t="shared" si="53"/>
        <v>217</v>
      </c>
      <c r="B220">
        <f t="shared" si="52"/>
        <v>5.8700201932478349</v>
      </c>
    </row>
    <row r="221" spans="1:2" x14ac:dyDescent="0.2">
      <c r="A221" s="8">
        <f t="shared" si="53"/>
        <v>218</v>
      </c>
      <c r="B221">
        <f t="shared" si="52"/>
        <v>5.8835611316410867</v>
      </c>
    </row>
    <row r="222" spans="1:2" x14ac:dyDescent="0.2">
      <c r="A222" s="8">
        <f t="shared" si="53"/>
        <v>219</v>
      </c>
      <c r="B222">
        <f t="shared" si="52"/>
        <v>5.8970709775485162</v>
      </c>
    </row>
    <row r="223" spans="1:2" x14ac:dyDescent="0.2">
      <c r="A223" s="8">
        <f t="shared" si="53"/>
        <v>220</v>
      </c>
      <c r="B223">
        <f t="shared" si="52"/>
        <v>5.9105499441715503</v>
      </c>
    </row>
    <row r="224" spans="1:2" x14ac:dyDescent="0.2">
      <c r="A224" s="8">
        <f t="shared" si="53"/>
        <v>221</v>
      </c>
      <c r="B224">
        <f t="shared" si="52"/>
        <v>5.9239982422861805</v>
      </c>
    </row>
    <row r="225" spans="1:2" x14ac:dyDescent="0.2">
      <c r="A225" s="8">
        <f t="shared" si="53"/>
        <v>222</v>
      </c>
      <c r="B225">
        <f t="shared" si="52"/>
        <v>5.9374160802814213</v>
      </c>
    </row>
    <row r="226" spans="1:2" x14ac:dyDescent="0.2">
      <c r="A226" s="8">
        <f t="shared" si="53"/>
        <v>223</v>
      </c>
      <c r="B226">
        <f t="shared" si="52"/>
        <v>5.9508036641969779</v>
      </c>
    </row>
    <row r="227" spans="1:2" x14ac:dyDescent="0.2">
      <c r="A227" s="8">
        <f t="shared" si="53"/>
        <v>224</v>
      </c>
      <c r="B227">
        <f t="shared" si="52"/>
        <v>5.9641611977601663</v>
      </c>
    </row>
    <row r="228" spans="1:2" x14ac:dyDescent="0.2">
      <c r="A228" s="8">
        <f t="shared" si="53"/>
        <v>225</v>
      </c>
      <c r="B228">
        <f t="shared" si="52"/>
        <v>5.9774888824220769</v>
      </c>
    </row>
    <row r="229" spans="1:2" x14ac:dyDescent="0.2">
      <c r="A229" s="8">
        <f t="shared" si="53"/>
        <v>226</v>
      </c>
      <c r="B229">
        <f t="shared" si="52"/>
        <v>5.9907869173930237</v>
      </c>
    </row>
    <row r="230" spans="1:2" x14ac:dyDescent="0.2">
      <c r="A230" s="8">
        <f t="shared" si="53"/>
        <v>227</v>
      </c>
      <c r="B230">
        <f t="shared" si="52"/>
        <v>6.0040554996772864</v>
      </c>
    </row>
    <row r="231" spans="1:2" x14ac:dyDescent="0.2">
      <c r="A231" s="8">
        <f t="shared" si="53"/>
        <v>228</v>
      </c>
      <c r="B231">
        <f t="shared" si="52"/>
        <v>6.0172948241071529</v>
      </c>
    </row>
    <row r="232" spans="1:2" x14ac:dyDescent="0.2">
      <c r="A232" s="8">
        <f t="shared" si="53"/>
        <v>229</v>
      </c>
      <c r="B232">
        <f t="shared" si="52"/>
        <v>6.0305050833763056</v>
      </c>
    </row>
    <row r="233" spans="1:2" x14ac:dyDescent="0.2">
      <c r="A233" s="8">
        <f t="shared" si="53"/>
        <v>230</v>
      </c>
      <c r="B233">
        <f t="shared" ref="B233:B296" si="54">B231*A232/A231</f>
        <v>6.0436864680725346</v>
      </c>
    </row>
    <row r="234" spans="1:2" x14ac:dyDescent="0.2">
      <c r="A234" s="8">
        <f t="shared" si="53"/>
        <v>231</v>
      </c>
      <c r="B234">
        <f t="shared" si="54"/>
        <v>6.0568391667098265</v>
      </c>
    </row>
    <row r="235" spans="1:2" x14ac:dyDescent="0.2">
      <c r="A235" s="8">
        <f t="shared" si="53"/>
        <v>232</v>
      </c>
      <c r="B235">
        <f t="shared" si="54"/>
        <v>6.069963365759806</v>
      </c>
    </row>
    <row r="236" spans="1:2" x14ac:dyDescent="0.2">
      <c r="A236" s="8">
        <f t="shared" si="53"/>
        <v>233</v>
      </c>
      <c r="B236">
        <f t="shared" si="54"/>
        <v>6.0830592496825959</v>
      </c>
    </row>
    <row r="237" spans="1:2" x14ac:dyDescent="0.2">
      <c r="A237" s="8">
        <f t="shared" si="53"/>
        <v>234</v>
      </c>
      <c r="B237">
        <f t="shared" si="54"/>
        <v>6.096127000957047</v>
      </c>
    </row>
    <row r="238" spans="1:2" x14ac:dyDescent="0.2">
      <c r="A238" s="8">
        <f t="shared" si="53"/>
        <v>235</v>
      </c>
      <c r="B238">
        <f t="shared" si="54"/>
        <v>6.109166800110418</v>
      </c>
    </row>
    <row r="239" spans="1:2" x14ac:dyDescent="0.2">
      <c r="A239" s="8">
        <f t="shared" si="53"/>
        <v>236</v>
      </c>
      <c r="B239">
        <f t="shared" si="54"/>
        <v>6.1221788257474614</v>
      </c>
    </row>
    <row r="240" spans="1:2" x14ac:dyDescent="0.2">
      <c r="A240" s="8">
        <f t="shared" si="53"/>
        <v>237</v>
      </c>
      <c r="B240">
        <f t="shared" si="54"/>
        <v>6.1351632545789734</v>
      </c>
    </row>
    <row r="241" spans="1:2" x14ac:dyDescent="0.2">
      <c r="A241" s="8">
        <f t="shared" si="53"/>
        <v>238</v>
      </c>
      <c r="B241">
        <f t="shared" si="54"/>
        <v>6.1481202614497805</v>
      </c>
    </row>
    <row r="242" spans="1:2" x14ac:dyDescent="0.2">
      <c r="A242" s="8">
        <f t="shared" si="53"/>
        <v>239</v>
      </c>
      <c r="B242">
        <f t="shared" si="54"/>
        <v>6.1610500193662263</v>
      </c>
    </row>
    <row r="243" spans="1:2" x14ac:dyDescent="0.2">
      <c r="A243" s="8">
        <f t="shared" si="53"/>
        <v>240</v>
      </c>
      <c r="B243">
        <f t="shared" si="54"/>
        <v>6.1739526995230989</v>
      </c>
    </row>
    <row r="244" spans="1:2" x14ac:dyDescent="0.2">
      <c r="A244" s="8">
        <f t="shared" si="53"/>
        <v>241</v>
      </c>
      <c r="B244">
        <f t="shared" si="54"/>
        <v>6.1868284713301014</v>
      </c>
    </row>
    <row r="245" spans="1:2" x14ac:dyDescent="0.2">
      <c r="A245" s="8">
        <f t="shared" si="53"/>
        <v>242</v>
      </c>
      <c r="B245">
        <f t="shared" si="54"/>
        <v>6.1996775024377788</v>
      </c>
    </row>
    <row r="246" spans="1:2" x14ac:dyDescent="0.2">
      <c r="A246" s="8">
        <f t="shared" si="53"/>
        <v>243</v>
      </c>
      <c r="B246">
        <f t="shared" si="54"/>
        <v>6.212499958763007</v>
      </c>
    </row>
    <row r="247" spans="1:2" x14ac:dyDescent="0.2">
      <c r="A247" s="8">
        <f t="shared" si="53"/>
        <v>244</v>
      </c>
      <c r="B247">
        <f t="shared" si="54"/>
        <v>6.225296004513968</v>
      </c>
    </row>
    <row r="248" spans="1:2" x14ac:dyDescent="0.2">
      <c r="A248" s="8">
        <f t="shared" si="53"/>
        <v>245</v>
      </c>
      <c r="B248">
        <f t="shared" si="54"/>
        <v>6.238065802214706</v>
      </c>
    </row>
    <row r="249" spans="1:2" x14ac:dyDescent="0.2">
      <c r="A249" s="8">
        <f t="shared" si="53"/>
        <v>246</v>
      </c>
      <c r="B249">
        <f t="shared" si="54"/>
        <v>6.2508095127291892</v>
      </c>
    </row>
    <row r="250" spans="1:2" x14ac:dyDescent="0.2">
      <c r="A250" s="8">
        <f t="shared" si="53"/>
        <v>247</v>
      </c>
      <c r="B250">
        <f t="shared" si="54"/>
        <v>6.2635272952849697</v>
      </c>
    </row>
    <row r="251" spans="1:2" x14ac:dyDescent="0.2">
      <c r="A251" s="8">
        <f t="shared" si="53"/>
        <v>248</v>
      </c>
      <c r="B251">
        <f t="shared" si="54"/>
        <v>6.2762193074963806</v>
      </c>
    </row>
    <row r="252" spans="1:2" x14ac:dyDescent="0.2">
      <c r="A252" s="8">
        <f t="shared" si="53"/>
        <v>249</v>
      </c>
      <c r="B252">
        <f t="shared" si="54"/>
        <v>6.2888857053873375</v>
      </c>
    </row>
    <row r="253" spans="1:2" x14ac:dyDescent="0.2">
      <c r="A253" s="8">
        <f t="shared" si="53"/>
        <v>250</v>
      </c>
      <c r="B253">
        <f t="shared" si="54"/>
        <v>6.3015266434137045</v>
      </c>
    </row>
    <row r="254" spans="1:2" x14ac:dyDescent="0.2">
      <c r="A254" s="8">
        <f t="shared" si="53"/>
        <v>251</v>
      </c>
      <c r="B254">
        <f t="shared" si="54"/>
        <v>6.3141422744852784</v>
      </c>
    </row>
    <row r="255" spans="1:2" x14ac:dyDescent="0.2">
      <c r="A255" s="8">
        <f t="shared" si="53"/>
        <v>252</v>
      </c>
      <c r="B255">
        <f t="shared" si="54"/>
        <v>6.3267327499873591</v>
      </c>
    </row>
    <row r="256" spans="1:2" x14ac:dyDescent="0.2">
      <c r="A256" s="8">
        <f t="shared" si="53"/>
        <v>253</v>
      </c>
      <c r="B256">
        <f t="shared" si="54"/>
        <v>6.339298219801953</v>
      </c>
    </row>
    <row r="257" spans="1:2" x14ac:dyDescent="0.2">
      <c r="A257" s="8">
        <f t="shared" si="53"/>
        <v>254</v>
      </c>
      <c r="B257">
        <f t="shared" si="54"/>
        <v>6.3518388323285784</v>
      </c>
    </row>
    <row r="258" spans="1:2" x14ac:dyDescent="0.2">
      <c r="A258" s="8">
        <f t="shared" si="53"/>
        <v>255</v>
      </c>
      <c r="B258">
        <f t="shared" si="54"/>
        <v>6.3643547345047269</v>
      </c>
    </row>
    <row r="259" spans="1:2" x14ac:dyDescent="0.2">
      <c r="A259" s="8">
        <f t="shared" si="53"/>
        <v>256</v>
      </c>
      <c r="B259">
        <f t="shared" si="54"/>
        <v>6.376846071825935</v>
      </c>
    </row>
    <row r="260" spans="1:2" x14ac:dyDescent="0.2">
      <c r="A260" s="8">
        <f t="shared" si="53"/>
        <v>257</v>
      </c>
      <c r="B260">
        <f t="shared" si="54"/>
        <v>6.3893129883655293</v>
      </c>
    </row>
    <row r="261" spans="1:2" x14ac:dyDescent="0.2">
      <c r="A261" s="8">
        <f t="shared" ref="A261:A304" si="55">A260+1</f>
        <v>258</v>
      </c>
      <c r="B261">
        <f t="shared" si="54"/>
        <v>6.4017556267940048</v>
      </c>
    </row>
    <row r="262" spans="1:2" x14ac:dyDescent="0.2">
      <c r="A262" s="8">
        <f t="shared" si="55"/>
        <v>259</v>
      </c>
      <c r="B262">
        <f t="shared" si="54"/>
        <v>6.4141741283980798</v>
      </c>
    </row>
    <row r="263" spans="1:2" x14ac:dyDescent="0.2">
      <c r="A263" s="8">
        <f t="shared" si="55"/>
        <v>260</v>
      </c>
      <c r="B263">
        <f t="shared" si="54"/>
        <v>6.4265686330994072</v>
      </c>
    </row>
    <row r="264" spans="1:2" x14ac:dyDescent="0.2">
      <c r="A264" s="8">
        <f t="shared" si="55"/>
        <v>261</v>
      </c>
      <c r="B264">
        <f t="shared" si="54"/>
        <v>6.4389392794729758</v>
      </c>
    </row>
    <row r="265" spans="1:2" x14ac:dyDescent="0.2">
      <c r="A265" s="8">
        <f t="shared" si="55"/>
        <v>262</v>
      </c>
      <c r="B265">
        <f t="shared" si="54"/>
        <v>6.4512862047651742</v>
      </c>
    </row>
    <row r="266" spans="1:2" x14ac:dyDescent="0.2">
      <c r="A266" s="8">
        <f t="shared" si="55"/>
        <v>263</v>
      </c>
      <c r="B266">
        <f t="shared" si="54"/>
        <v>6.46360954491157</v>
      </c>
    </row>
    <row r="267" spans="1:2" x14ac:dyDescent="0.2">
      <c r="A267" s="8">
        <f t="shared" si="55"/>
        <v>264</v>
      </c>
      <c r="B267">
        <f t="shared" si="54"/>
        <v>6.475909434554354</v>
      </c>
    </row>
    <row r="268" spans="1:2" x14ac:dyDescent="0.2">
      <c r="A268" s="8">
        <f t="shared" si="55"/>
        <v>265</v>
      </c>
      <c r="B268">
        <f t="shared" si="54"/>
        <v>6.4881860070595234</v>
      </c>
    </row>
    <row r="269" spans="1:2" x14ac:dyDescent="0.2">
      <c r="A269" s="8">
        <f t="shared" si="55"/>
        <v>266</v>
      </c>
      <c r="B269">
        <f t="shared" si="54"/>
        <v>6.5004393945337267</v>
      </c>
    </row>
    <row r="270" spans="1:2" x14ac:dyDescent="0.2">
      <c r="A270" s="8">
        <f t="shared" si="55"/>
        <v>267</v>
      </c>
      <c r="B270">
        <f t="shared" si="54"/>
        <v>6.5126697278408798</v>
      </c>
    </row>
    <row r="271" spans="1:2" x14ac:dyDescent="0.2">
      <c r="A271" s="8">
        <f t="shared" si="55"/>
        <v>268</v>
      </c>
      <c r="B271">
        <f t="shared" si="54"/>
        <v>6.5248771366184402</v>
      </c>
    </row>
    <row r="272" spans="1:2" x14ac:dyDescent="0.2">
      <c r="A272" s="8">
        <f t="shared" si="55"/>
        <v>269</v>
      </c>
      <c r="B272">
        <f t="shared" si="54"/>
        <v>6.5370617492934677</v>
      </c>
    </row>
    <row r="273" spans="1:2" x14ac:dyDescent="0.2">
      <c r="A273" s="8">
        <f t="shared" si="55"/>
        <v>270</v>
      </c>
      <c r="B273">
        <f t="shared" si="54"/>
        <v>6.5492236930983596</v>
      </c>
    </row>
    <row r="274" spans="1:2" x14ac:dyDescent="0.2">
      <c r="A274" s="8">
        <f t="shared" si="55"/>
        <v>271</v>
      </c>
      <c r="B274">
        <f t="shared" si="54"/>
        <v>6.5613630940863805</v>
      </c>
    </row>
    <row r="275" spans="1:2" x14ac:dyDescent="0.2">
      <c r="A275" s="8">
        <f t="shared" si="55"/>
        <v>272</v>
      </c>
      <c r="B275">
        <f t="shared" si="54"/>
        <v>6.573480077146872</v>
      </c>
    </row>
    <row r="276" spans="1:2" x14ac:dyDescent="0.2">
      <c r="A276" s="8">
        <f t="shared" si="55"/>
        <v>273</v>
      </c>
      <c r="B276">
        <f t="shared" si="54"/>
        <v>6.5855747660202786</v>
      </c>
    </row>
    <row r="277" spans="1:2" x14ac:dyDescent="0.2">
      <c r="A277" s="8">
        <f t="shared" si="55"/>
        <v>274</v>
      </c>
      <c r="B277">
        <f t="shared" si="54"/>
        <v>6.5976472833128534</v>
      </c>
    </row>
    <row r="278" spans="1:2" x14ac:dyDescent="0.2">
      <c r="A278" s="8">
        <f t="shared" si="55"/>
        <v>275</v>
      </c>
      <c r="B278">
        <f t="shared" si="54"/>
        <v>6.6096977505111951</v>
      </c>
    </row>
    <row r="279" spans="1:2" x14ac:dyDescent="0.2">
      <c r="A279" s="8">
        <f t="shared" si="55"/>
        <v>276</v>
      </c>
      <c r="B279">
        <f t="shared" si="54"/>
        <v>6.6217262879964771</v>
      </c>
    </row>
    <row r="280" spans="1:2" x14ac:dyDescent="0.2">
      <c r="A280" s="8">
        <f t="shared" si="55"/>
        <v>277</v>
      </c>
      <c r="B280">
        <f t="shared" si="54"/>
        <v>6.6337330150585085</v>
      </c>
    </row>
    <row r="281" spans="1:2" x14ac:dyDescent="0.2">
      <c r="A281" s="8">
        <f t="shared" si="55"/>
        <v>278</v>
      </c>
      <c r="B281">
        <f t="shared" si="54"/>
        <v>6.6457180499095072</v>
      </c>
    </row>
    <row r="282" spans="1:2" x14ac:dyDescent="0.2">
      <c r="A282" s="8">
        <f t="shared" si="55"/>
        <v>279</v>
      </c>
      <c r="B282">
        <f t="shared" si="54"/>
        <v>6.6576815096977091</v>
      </c>
    </row>
    <row r="283" spans="1:2" x14ac:dyDescent="0.2">
      <c r="A283" s="8">
        <f t="shared" si="55"/>
        <v>280</v>
      </c>
      <c r="B283">
        <f t="shared" si="54"/>
        <v>6.6696235105206929</v>
      </c>
    </row>
    <row r="284" spans="1:2" x14ac:dyDescent="0.2">
      <c r="A284" s="8">
        <f t="shared" si="55"/>
        <v>281</v>
      </c>
      <c r="B284">
        <f t="shared" si="54"/>
        <v>6.6815441674385614</v>
      </c>
    </row>
    <row r="285" spans="1:2" x14ac:dyDescent="0.2">
      <c r="A285" s="8">
        <f t="shared" si="55"/>
        <v>282</v>
      </c>
      <c r="B285">
        <f t="shared" si="54"/>
        <v>6.6934435944868387</v>
      </c>
    </row>
    <row r="286" spans="1:2" x14ac:dyDescent="0.2">
      <c r="A286" s="8">
        <f t="shared" si="55"/>
        <v>283</v>
      </c>
      <c r="B286">
        <f t="shared" si="54"/>
        <v>6.7053219046892325</v>
      </c>
    </row>
    <row r="287" spans="1:2" x14ac:dyDescent="0.2">
      <c r="A287" s="8">
        <f t="shared" si="55"/>
        <v>284</v>
      </c>
      <c r="B287">
        <f t="shared" si="54"/>
        <v>6.7171792100701255</v>
      </c>
    </row>
    <row r="288" spans="1:2" x14ac:dyDescent="0.2">
      <c r="A288" s="8">
        <f t="shared" si="55"/>
        <v>285</v>
      </c>
      <c r="B288">
        <f t="shared" si="54"/>
        <v>6.7290156216669335</v>
      </c>
    </row>
    <row r="289" spans="1:2" x14ac:dyDescent="0.2">
      <c r="A289" s="8">
        <f t="shared" si="55"/>
        <v>286</v>
      </c>
      <c r="B289">
        <f t="shared" si="54"/>
        <v>6.7408312495422038</v>
      </c>
    </row>
    <row r="290" spans="1:2" x14ac:dyDescent="0.2">
      <c r="A290" s="8">
        <f t="shared" si="55"/>
        <v>287</v>
      </c>
      <c r="B290">
        <f t="shared" si="54"/>
        <v>6.7526262027955894</v>
      </c>
    </row>
    <row r="291" spans="1:2" x14ac:dyDescent="0.2">
      <c r="A291" s="8">
        <f t="shared" si="55"/>
        <v>288</v>
      </c>
      <c r="B291">
        <f t="shared" si="54"/>
        <v>6.7644005895755681</v>
      </c>
    </row>
    <row r="292" spans="1:2" x14ac:dyDescent="0.2">
      <c r="A292" s="8">
        <f t="shared" si="55"/>
        <v>289</v>
      </c>
      <c r="B292">
        <f t="shared" si="54"/>
        <v>6.7761545170910447</v>
      </c>
    </row>
    <row r="293" spans="1:2" x14ac:dyDescent="0.2">
      <c r="A293" s="8">
        <f t="shared" si="55"/>
        <v>290</v>
      </c>
      <c r="B293">
        <f t="shared" si="54"/>
        <v>6.7878880916227056</v>
      </c>
    </row>
    <row r="294" spans="1:2" x14ac:dyDescent="0.2">
      <c r="A294" s="8">
        <f t="shared" si="55"/>
        <v>291</v>
      </c>
      <c r="B294">
        <f t="shared" si="54"/>
        <v>6.7996014185342659</v>
      </c>
    </row>
    <row r="295" spans="1:2" x14ac:dyDescent="0.2">
      <c r="A295" s="8">
        <f t="shared" si="55"/>
        <v>292</v>
      </c>
      <c r="B295">
        <f t="shared" si="54"/>
        <v>6.8112946022834739</v>
      </c>
    </row>
    <row r="296" spans="1:2" x14ac:dyDescent="0.2">
      <c r="A296" s="8">
        <f t="shared" si="55"/>
        <v>293</v>
      </c>
      <c r="B296">
        <f t="shared" si="54"/>
        <v>6.822967746433009</v>
      </c>
    </row>
    <row r="297" spans="1:2" x14ac:dyDescent="0.2">
      <c r="A297" s="8">
        <f t="shared" si="55"/>
        <v>294</v>
      </c>
      <c r="B297">
        <f t="shared" ref="B297:B304" si="56">B295*A296/A295</f>
        <v>6.8346209536611573</v>
      </c>
    </row>
    <row r="298" spans="1:2" x14ac:dyDescent="0.2">
      <c r="A298" s="8">
        <f t="shared" si="55"/>
        <v>295</v>
      </c>
      <c r="B298">
        <f t="shared" si="56"/>
        <v>6.8462543257723709</v>
      </c>
    </row>
    <row r="299" spans="1:2" x14ac:dyDescent="0.2">
      <c r="A299" s="8">
        <f t="shared" si="55"/>
        <v>296</v>
      </c>
      <c r="B299">
        <f t="shared" si="56"/>
        <v>6.8578679637076236</v>
      </c>
    </row>
    <row r="300" spans="1:2" x14ac:dyDescent="0.2">
      <c r="A300" s="8">
        <f t="shared" si="55"/>
        <v>297</v>
      </c>
      <c r="B300">
        <f t="shared" si="56"/>
        <v>6.86946196755465</v>
      </c>
    </row>
    <row r="301" spans="1:2" x14ac:dyDescent="0.2">
      <c r="A301" s="8">
        <f t="shared" si="55"/>
        <v>298</v>
      </c>
      <c r="B301">
        <f t="shared" si="56"/>
        <v>6.881036436557987</v>
      </c>
    </row>
    <row r="302" spans="1:2" x14ac:dyDescent="0.2">
      <c r="A302" s="8">
        <f t="shared" si="55"/>
        <v>299</v>
      </c>
      <c r="B302">
        <f t="shared" si="56"/>
        <v>6.8925914691289085</v>
      </c>
    </row>
    <row r="303" spans="1:2" x14ac:dyDescent="0.2">
      <c r="A303" s="8">
        <f t="shared" si="55"/>
        <v>300</v>
      </c>
      <c r="B303" s="9">
        <f t="shared" si="56"/>
        <v>6.9041271628551621</v>
      </c>
    </row>
    <row r="304" spans="1:2" x14ac:dyDescent="0.2">
      <c r="A304" s="8">
        <f t="shared" si="55"/>
        <v>301</v>
      </c>
      <c r="B304">
        <f t="shared" si="56"/>
        <v>6.9156436145106097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94"/>
  <sheetViews>
    <sheetView topLeftCell="AC1" zoomScale="98" zoomScaleNormal="98" workbookViewId="0">
      <selection activeCell="W45" sqref="W45"/>
    </sheetView>
  </sheetViews>
  <sheetFormatPr baseColWidth="10" defaultRowHeight="16" x14ac:dyDescent="0.2"/>
  <cols>
    <col min="1" max="1" width="13" customWidth="1"/>
    <col min="2" max="3" width="6" customWidth="1"/>
    <col min="4" max="4" width="9.6640625" customWidth="1"/>
    <col min="5" max="5" width="13" customWidth="1"/>
    <col min="6" max="12" width="14" style="1" customWidth="1"/>
    <col min="13" max="13" width="16" customWidth="1"/>
    <col min="14" max="17" width="14" style="1" customWidth="1"/>
    <col min="18" max="20" width="15.33203125" customWidth="1"/>
    <col min="21" max="21" width="17.5" customWidth="1"/>
    <col min="22" max="25" width="16.1640625" customWidth="1"/>
    <col min="26" max="29" width="14.33203125" customWidth="1"/>
    <col min="30" max="32" width="13.83203125" customWidth="1"/>
    <col min="33" max="33" width="15.5" customWidth="1"/>
  </cols>
  <sheetData>
    <row r="1" spans="1:33" x14ac:dyDescent="0.2">
      <c r="F1" s="26" t="s">
        <v>20</v>
      </c>
      <c r="G1" s="26"/>
      <c r="H1" s="26"/>
      <c r="I1" s="26"/>
      <c r="J1" s="20" t="s">
        <v>23</v>
      </c>
      <c r="K1" s="20" t="s">
        <v>23</v>
      </c>
      <c r="L1" s="20" t="s">
        <v>23</v>
      </c>
      <c r="M1" s="20" t="s">
        <v>23</v>
      </c>
      <c r="N1" s="20"/>
      <c r="O1" s="20"/>
      <c r="P1" s="20"/>
      <c r="Q1" s="20"/>
      <c r="R1" s="25" t="s">
        <v>13</v>
      </c>
      <c r="S1" s="25"/>
      <c r="T1" s="25"/>
      <c r="U1" s="25"/>
      <c r="V1" s="24" t="s">
        <v>30</v>
      </c>
      <c r="W1" s="22"/>
      <c r="X1" s="22"/>
      <c r="Y1" s="22"/>
      <c r="Z1" s="2" t="s">
        <v>15</v>
      </c>
      <c r="AA1" s="2"/>
      <c r="AB1" s="2"/>
      <c r="AC1" s="2"/>
      <c r="AD1" s="25" t="s">
        <v>25</v>
      </c>
      <c r="AE1" s="25"/>
      <c r="AF1" s="25"/>
      <c r="AG1" s="25"/>
    </row>
    <row r="2" spans="1:33" x14ac:dyDescent="0.2">
      <c r="A2" s="2" t="s">
        <v>6</v>
      </c>
      <c r="B2" s="7" t="s">
        <v>0</v>
      </c>
      <c r="C2" s="7" t="s">
        <v>21</v>
      </c>
      <c r="D2" s="2" t="s">
        <v>2</v>
      </c>
      <c r="E2" s="2" t="s">
        <v>22</v>
      </c>
      <c r="F2" s="10">
        <v>0.95</v>
      </c>
      <c r="G2" s="10">
        <v>0.97499999999999998</v>
      </c>
      <c r="H2" s="10">
        <v>0.99</v>
      </c>
      <c r="I2" s="10">
        <v>0.999</v>
      </c>
      <c r="J2" s="10">
        <v>0.95</v>
      </c>
      <c r="K2" s="10">
        <v>0.97499999999999998</v>
      </c>
      <c r="L2" s="10">
        <v>0.99</v>
      </c>
      <c r="M2" s="10">
        <v>0.999</v>
      </c>
      <c r="N2" s="10" t="s">
        <v>24</v>
      </c>
      <c r="O2" s="10" t="s">
        <v>24</v>
      </c>
      <c r="P2" s="10" t="s">
        <v>24</v>
      </c>
      <c r="Q2" s="10" t="s">
        <v>24</v>
      </c>
      <c r="R2" s="4">
        <v>0.95</v>
      </c>
      <c r="S2" s="4">
        <v>0.97499999999999998</v>
      </c>
      <c r="T2" s="4">
        <v>0.99</v>
      </c>
      <c r="U2" s="4">
        <v>0.999</v>
      </c>
      <c r="V2" s="7">
        <v>0.95</v>
      </c>
      <c r="W2" s="7">
        <v>0.97499999999999998</v>
      </c>
      <c r="X2" s="7">
        <v>0.99</v>
      </c>
      <c r="Y2" s="7">
        <v>0.999</v>
      </c>
      <c r="Z2" s="10">
        <v>0.95</v>
      </c>
      <c r="AA2" s="10">
        <v>0.97499999999999998</v>
      </c>
      <c r="AB2" s="10">
        <v>0.99</v>
      </c>
      <c r="AC2" s="10">
        <v>0.999</v>
      </c>
      <c r="AD2" s="4">
        <v>0.95</v>
      </c>
      <c r="AE2" s="4">
        <v>0.97499999999999998</v>
      </c>
      <c r="AF2" s="4">
        <v>0.99</v>
      </c>
      <c r="AG2" s="4">
        <v>0.999</v>
      </c>
    </row>
    <row r="3" spans="1:33" x14ac:dyDescent="0.2">
      <c r="A3">
        <f>1/(B3+1)</f>
        <v>0.5</v>
      </c>
      <c r="B3" s="7">
        <v>1</v>
      </c>
      <c r="C3" s="7">
        <f>B3+1</f>
        <v>2</v>
      </c>
      <c r="D3" s="2">
        <f>1/B3</f>
        <v>1</v>
      </c>
      <c r="E3" s="2">
        <f>1/C3</f>
        <v>0.5</v>
      </c>
      <c r="F3" s="1">
        <v>0.99384417029759997</v>
      </c>
      <c r="G3" s="1">
        <v>0.99845866686660001</v>
      </c>
      <c r="H3" s="1">
        <v>0.99975328018289999</v>
      </c>
      <c r="I3" s="1">
        <v>0.99999753260089996</v>
      </c>
      <c r="J3"/>
      <c r="K3"/>
      <c r="N3"/>
      <c r="O3"/>
      <c r="P3"/>
      <c r="Q3"/>
      <c r="R3" s="11">
        <f t="shared" ref="R3:R42" si="0">F3/$D3</f>
        <v>0.99384417029759997</v>
      </c>
      <c r="S3" s="11">
        <f t="shared" ref="S3:S42" si="1">G3/$D3</f>
        <v>0.99845866686660001</v>
      </c>
      <c r="T3" s="11">
        <f t="shared" ref="T3:T42" si="2">H3/$D3</f>
        <v>0.99975328018289999</v>
      </c>
      <c r="U3" s="11">
        <f t="shared" ref="U3:U42" si="3">I3/$D3</f>
        <v>0.99999753260089996</v>
      </c>
      <c r="V3" s="23">
        <f>1-1/(1+_xlfn.F.INV(V$2,1,$B3)*1/$B3)</f>
        <v>0.99384417029756889</v>
      </c>
      <c r="W3" s="23">
        <f t="shared" ref="W3:Y3" si="4">1-1/(1+_xlfn.F.INV(W$2,1,$B3)*1/$B3)-G3</f>
        <v>-3.5971225997855072E-14</v>
      </c>
      <c r="X3" s="23">
        <f t="shared" si="4"/>
        <v>-3.4194869158454821E-14</v>
      </c>
      <c r="Y3" s="23">
        <f t="shared" si="4"/>
        <v>2.9087843245179101E-14</v>
      </c>
      <c r="Z3" s="14">
        <f>LN(R3)</f>
        <v>-6.1748549396608817E-3</v>
      </c>
      <c r="AA3" s="14">
        <f>LN(S3)</f>
        <v>-1.5425222093125189E-3</v>
      </c>
      <c r="AB3" s="14">
        <f>LN(T3)</f>
        <v>-2.4675025744100656E-4</v>
      </c>
      <c r="AC3" s="14">
        <f>LN(U3)</f>
        <v>-2.4674021440709602E-6</v>
      </c>
    </row>
    <row r="4" spans="1:33" x14ac:dyDescent="0.2">
      <c r="A4">
        <f t="shared" ref="A4:A42" si="5">1/(B4+1)</f>
        <v>0.33333333333333331</v>
      </c>
      <c r="B4" s="7">
        <v>2</v>
      </c>
      <c r="C4" s="7">
        <f t="shared" ref="C4:C42" si="6">B4+1</f>
        <v>3</v>
      </c>
      <c r="D4" s="2">
        <f t="shared" ref="D4:D42" si="7">1/B4</f>
        <v>0.5</v>
      </c>
      <c r="E4" s="2">
        <f t="shared" ref="E4:E42" si="8">1/C4</f>
        <v>0.33333333333333331</v>
      </c>
      <c r="F4" s="1">
        <v>0.90249999999999997</v>
      </c>
      <c r="G4" s="1">
        <v>0.95062500000000005</v>
      </c>
      <c r="H4" s="1">
        <v>0.98009999999999997</v>
      </c>
      <c r="I4" s="1">
        <v>0.99800100000000003</v>
      </c>
      <c r="J4"/>
      <c r="K4"/>
      <c r="N4"/>
      <c r="R4" s="11">
        <f t="shared" si="0"/>
        <v>1.8049999999999999</v>
      </c>
      <c r="S4" s="11">
        <f t="shared" si="1"/>
        <v>1.9012500000000001</v>
      </c>
      <c r="T4" s="11">
        <f t="shared" si="2"/>
        <v>1.9601999999999999</v>
      </c>
      <c r="U4" s="11">
        <f t="shared" si="3"/>
        <v>1.9960020000000001</v>
      </c>
      <c r="V4" s="23">
        <f t="shared" ref="V4:V42" si="9">1-1/(1+_xlfn.F.INV(V$2,1,$B4)*1/$B4)-F4</f>
        <v>0</v>
      </c>
      <c r="W4" s="23">
        <f t="shared" ref="W4:W42" si="10">1-1/(1+_xlfn.F.INV(W$2,1,$B4)*1/$B4)-G4</f>
        <v>0</v>
      </c>
      <c r="X4" s="23">
        <f t="shared" ref="X4:X42" si="11">1-1/(1+_xlfn.F.INV(X$2,1,$B4)*1/$B4)-H4</f>
        <v>0</v>
      </c>
      <c r="Y4" s="23">
        <f t="shared" ref="Y4:Y42" si="12">1-1/(1+_xlfn.F.INV(Y$2,1,$B4)*1/$B4)-I4</f>
        <v>0</v>
      </c>
      <c r="Z4" s="14">
        <f t="shared" ref="Z4:Z44" si="13">LN(R4)</f>
        <v>0.59056059178484421</v>
      </c>
      <c r="AA4" s="14">
        <f t="shared" ref="AA4:AA43" si="14">LN(S4)</f>
        <v>0.6425115645913656</v>
      </c>
      <c r="AB4" s="14">
        <f t="shared" ref="AB4:AB43" si="15">LN(T4)</f>
        <v>0.67304650885294237</v>
      </c>
      <c r="AC4" s="14">
        <f t="shared" ref="AC4:AC43" si="16">LN(U4)</f>
        <v>0.69114617989277827</v>
      </c>
      <c r="AD4" s="11">
        <f t="shared" ref="AD4:AD5" si="17">F4*($B4-1)</f>
        <v>0.90249999999999997</v>
      </c>
      <c r="AE4" s="11">
        <f t="shared" ref="AE4:AE5" si="18">G4*($B4-1)</f>
        <v>0.95062500000000005</v>
      </c>
      <c r="AF4" s="11">
        <f t="shared" ref="AF4:AF5" si="19">H4*($B4-1)</f>
        <v>0.98009999999999997</v>
      </c>
      <c r="AG4" s="11">
        <f t="shared" ref="AG4:AG5" si="20">I4*($B4-1)</f>
        <v>0.99800100000000003</v>
      </c>
    </row>
    <row r="5" spans="1:33" x14ac:dyDescent="0.2">
      <c r="A5">
        <f t="shared" si="5"/>
        <v>0.25</v>
      </c>
      <c r="B5" s="7">
        <v>3</v>
      </c>
      <c r="C5" s="7">
        <f t="shared" si="6"/>
        <v>4</v>
      </c>
      <c r="D5" s="2">
        <f t="shared" si="7"/>
        <v>0.33333333333333331</v>
      </c>
      <c r="E5" s="2">
        <f t="shared" si="8"/>
        <v>0.25</v>
      </c>
      <c r="F5" s="1">
        <v>0.77148018619369996</v>
      </c>
      <c r="G5" s="1">
        <v>0.8532536836904</v>
      </c>
      <c r="H5" s="1">
        <v>0.91917280710310001</v>
      </c>
      <c r="I5" s="1">
        <v>0.98235597426770005</v>
      </c>
      <c r="J5" s="1">
        <f>1-(1-J$2)^(2/(C5-3))</f>
        <v>0.99749999999999994</v>
      </c>
      <c r="K5" s="1">
        <f t="shared" ref="K5:K42" si="21">1-(1-K$2)^(2/(C5-3))</f>
        <v>0.99937500000000001</v>
      </c>
      <c r="L5" s="1">
        <f>1-(1-L$2)^(2/(C5-3))</f>
        <v>0.99990000000000001</v>
      </c>
      <c r="M5" s="1">
        <f>1-(1-M$2)^(2/(C5-3))</f>
        <v>0.99999899999999997</v>
      </c>
      <c r="N5" s="1">
        <f>J5/F5</f>
        <v>1.2929690455453278</v>
      </c>
      <c r="O5" s="1">
        <f>K5/G5</f>
        <v>1.1712519021044385</v>
      </c>
      <c r="P5" s="1">
        <f>L5/H5</f>
        <v>1.0878259150761029</v>
      </c>
      <c r="Q5" s="1">
        <f>M5/I5</f>
        <v>1.0179599108616935</v>
      </c>
      <c r="R5" s="11">
        <f t="shared" si="0"/>
        <v>2.3144405585810999</v>
      </c>
      <c r="S5" s="11">
        <f t="shared" si="1"/>
        <v>2.5597610510712001</v>
      </c>
      <c r="T5" s="11">
        <f t="shared" si="2"/>
        <v>2.7575184213093</v>
      </c>
      <c r="U5" s="11">
        <f t="shared" si="3"/>
        <v>2.9470679228031003</v>
      </c>
      <c r="V5" s="23">
        <f t="shared" si="9"/>
        <v>-2.886579864025407E-14</v>
      </c>
      <c r="W5" s="23">
        <f t="shared" si="10"/>
        <v>2.4757973449140991E-14</v>
      </c>
      <c r="X5" s="23">
        <f t="shared" si="11"/>
        <v>8.8817841970012523E-15</v>
      </c>
      <c r="Y5" s="23">
        <f t="shared" si="12"/>
        <v>-1.4099832412739488E-14</v>
      </c>
      <c r="Z5" s="14">
        <f t="shared" si="13"/>
        <v>0.83916799897365313</v>
      </c>
      <c r="AA5" s="14">
        <f t="shared" si="14"/>
        <v>0.93991391470976338</v>
      </c>
      <c r="AB5" s="14">
        <f t="shared" si="15"/>
        <v>1.0143311525617558</v>
      </c>
      <c r="AC5" s="14">
        <f t="shared" si="16"/>
        <v>1.0808107516077348</v>
      </c>
      <c r="AD5" s="11">
        <f t="shared" si="17"/>
        <v>1.5429603723873999</v>
      </c>
      <c r="AE5" s="11">
        <f t="shared" si="18"/>
        <v>1.7065073673808</v>
      </c>
      <c r="AF5" s="11">
        <f t="shared" si="19"/>
        <v>1.8383456142062</v>
      </c>
      <c r="AG5" s="11">
        <f t="shared" si="20"/>
        <v>1.9647119485354001</v>
      </c>
    </row>
    <row r="6" spans="1:33" x14ac:dyDescent="0.2">
      <c r="A6">
        <f t="shared" si="5"/>
        <v>0.2</v>
      </c>
      <c r="B6" s="7">
        <v>4</v>
      </c>
      <c r="C6" s="7">
        <f t="shared" si="6"/>
        <v>5</v>
      </c>
      <c r="D6" s="2">
        <f t="shared" si="7"/>
        <v>0.25</v>
      </c>
      <c r="E6" s="2">
        <f t="shared" si="8"/>
        <v>0.2</v>
      </c>
      <c r="F6" s="1">
        <v>0.65837215386430004</v>
      </c>
      <c r="G6" s="1">
        <v>0.75335837462059996</v>
      </c>
      <c r="H6" s="1">
        <v>0.84125528705310004</v>
      </c>
      <c r="I6" s="1">
        <v>0.94880805528419998</v>
      </c>
      <c r="J6" s="1">
        <f t="shared" ref="J6:J42" si="22">1-(1-J$2)^(2/(C6-3))</f>
        <v>0.95</v>
      </c>
      <c r="K6" s="1">
        <f t="shared" si="21"/>
        <v>0.97499999999999998</v>
      </c>
      <c r="L6" s="1">
        <f t="shared" ref="L6:L42" si="23">1-(1-L$2)^(2/(C6-3))</f>
        <v>0.99</v>
      </c>
      <c r="M6" s="1">
        <f t="shared" ref="M6:M42" si="24">1-(1-M$2)^(2/(C6-3))</f>
        <v>0.999</v>
      </c>
      <c r="N6" s="1">
        <f t="shared" ref="N6:N42" si="25">J6/F6</f>
        <v>1.4429528867890251</v>
      </c>
      <c r="O6" s="1">
        <f t="shared" ref="O6:O42" si="26">K6/G6</f>
        <v>1.2942047674070409</v>
      </c>
      <c r="P6" s="1">
        <f t="shared" ref="P6:P42" si="27">L6/H6</f>
        <v>1.1768128120394341</v>
      </c>
      <c r="Q6" s="1">
        <f t="shared" ref="Q6:Q42" si="28">M6/I6</f>
        <v>1.0528999985152592</v>
      </c>
      <c r="R6" s="11">
        <f t="shared" si="0"/>
        <v>2.6334886154572001</v>
      </c>
      <c r="S6" s="11">
        <f t="shared" si="1"/>
        <v>3.0134334984823998</v>
      </c>
      <c r="T6" s="11">
        <f t="shared" si="2"/>
        <v>3.3650211482124002</v>
      </c>
      <c r="U6" s="11">
        <f t="shared" si="3"/>
        <v>3.7952322211367999</v>
      </c>
      <c r="V6" s="23">
        <f t="shared" si="9"/>
        <v>4.8738790781044372E-14</v>
      </c>
      <c r="W6" s="23">
        <f t="shared" si="10"/>
        <v>3.0309088572266774E-14</v>
      </c>
      <c r="X6" s="23">
        <f t="shared" si="11"/>
        <v>-2.8310687127941492E-14</v>
      </c>
      <c r="Y6" s="23">
        <f t="shared" si="12"/>
        <v>-3.1308289294429414E-14</v>
      </c>
      <c r="Z6" s="14">
        <f t="shared" si="13"/>
        <v>0.96830943696146743</v>
      </c>
      <c r="AA6" s="14">
        <f t="shared" si="14"/>
        <v>1.1030801258303315</v>
      </c>
      <c r="AB6" s="14">
        <f t="shared" si="15"/>
        <v>1.2134342478354563</v>
      </c>
      <c r="AC6" s="14">
        <f t="shared" si="16"/>
        <v>1.3337456003158747</v>
      </c>
      <c r="AD6" s="11">
        <f>F6*($B6-1)</f>
        <v>1.9751164615929002</v>
      </c>
      <c r="AE6" s="11">
        <f>G6*($B6-1)</f>
        <v>2.2600751238618</v>
      </c>
      <c r="AF6" s="11">
        <f>H6*($B6-1)</f>
        <v>2.5237658611593003</v>
      </c>
      <c r="AG6" s="11">
        <f>I6*($B6-1)</f>
        <v>2.8464241658525999</v>
      </c>
    </row>
    <row r="7" spans="1:33" x14ac:dyDescent="0.2">
      <c r="A7">
        <f t="shared" si="5"/>
        <v>0.16666666666666666</v>
      </c>
      <c r="B7" s="7">
        <v>5</v>
      </c>
      <c r="C7" s="7">
        <f t="shared" si="6"/>
        <v>6</v>
      </c>
      <c r="D7" s="2">
        <f t="shared" si="7"/>
        <v>0.2</v>
      </c>
      <c r="E7" s="2">
        <f t="shared" si="8"/>
        <v>0.16666666666666666</v>
      </c>
      <c r="F7" s="1">
        <v>0.56925853186190001</v>
      </c>
      <c r="G7" s="1">
        <v>0.66682175440119995</v>
      </c>
      <c r="H7" s="1">
        <v>0.76479638914329995</v>
      </c>
      <c r="I7" s="1">
        <v>0.90417927683179999</v>
      </c>
      <c r="J7" s="1">
        <f t="shared" si="22"/>
        <v>0.86427911917025457</v>
      </c>
      <c r="K7" s="1">
        <f t="shared" si="21"/>
        <v>0.91450120266616508</v>
      </c>
      <c r="L7" s="1">
        <f t="shared" si="23"/>
        <v>0.95358411166387214</v>
      </c>
      <c r="M7" s="1">
        <f t="shared" si="24"/>
        <v>0.99</v>
      </c>
      <c r="N7" s="1">
        <f t="shared" si="25"/>
        <v>1.5182541337473101</v>
      </c>
      <c r="O7" s="1">
        <f t="shared" si="26"/>
        <v>1.3714327653982721</v>
      </c>
      <c r="P7" s="1">
        <f t="shared" si="27"/>
        <v>1.2468470369375646</v>
      </c>
      <c r="Q7" s="1">
        <f t="shared" si="28"/>
        <v>1.0949156050876454</v>
      </c>
      <c r="R7" s="11">
        <f t="shared" si="0"/>
        <v>2.8462926593094999</v>
      </c>
      <c r="S7" s="11">
        <f t="shared" si="1"/>
        <v>3.3341087720059996</v>
      </c>
      <c r="T7" s="11">
        <f t="shared" si="2"/>
        <v>3.8239819457164996</v>
      </c>
      <c r="U7" s="11">
        <f t="shared" si="3"/>
        <v>4.5208963841589993</v>
      </c>
      <c r="V7" s="23">
        <f t="shared" si="9"/>
        <v>-1.2212453270876722E-15</v>
      </c>
      <c r="W7" s="23">
        <f t="shared" si="10"/>
        <v>9.4368957093138306E-15</v>
      </c>
      <c r="X7" s="23">
        <f t="shared" si="11"/>
        <v>-6.2172489379008766E-15</v>
      </c>
      <c r="Y7" s="23">
        <f t="shared" si="12"/>
        <v>-5.9396931817445875E-14</v>
      </c>
      <c r="Z7" s="14">
        <f t="shared" si="13"/>
        <v>1.0460173261831873</v>
      </c>
      <c r="AA7" s="14">
        <f t="shared" si="14"/>
        <v>1.2042054088732006</v>
      </c>
      <c r="AB7" s="14">
        <f t="shared" si="15"/>
        <v>1.3412922738695627</v>
      </c>
      <c r="AC7" s="14">
        <f t="shared" si="16"/>
        <v>1.5087102892617286</v>
      </c>
      <c r="AD7" s="11">
        <f t="shared" ref="AD7:AD42" si="29">F7*($B7-1)</f>
        <v>2.2770341274476</v>
      </c>
      <c r="AE7" s="11">
        <f t="shared" ref="AE7:AE42" si="30">G7*($B7-1)</f>
        <v>2.6672870176047998</v>
      </c>
      <c r="AF7" s="11">
        <f t="shared" ref="AF7:AF42" si="31">H7*($B7-1)</f>
        <v>3.0591855565731998</v>
      </c>
      <c r="AG7" s="11">
        <f t="shared" ref="AG7:AG42" si="32">I7*($B7-1)</f>
        <v>3.6167171073272</v>
      </c>
    </row>
    <row r="8" spans="1:33" x14ac:dyDescent="0.2">
      <c r="A8">
        <f t="shared" si="5"/>
        <v>0.14285714285714285</v>
      </c>
      <c r="B8" s="7">
        <v>6</v>
      </c>
      <c r="C8" s="7">
        <f t="shared" si="6"/>
        <v>7</v>
      </c>
      <c r="D8" s="2">
        <f t="shared" si="7"/>
        <v>0.16666666666666666</v>
      </c>
      <c r="E8" s="2">
        <f t="shared" si="8"/>
        <v>0.14285714285714285</v>
      </c>
      <c r="F8" s="1">
        <v>0.4994735131761</v>
      </c>
      <c r="G8" s="1">
        <v>0.59495313301340003</v>
      </c>
      <c r="H8" s="1">
        <v>0.69612594820389995</v>
      </c>
      <c r="I8" s="1">
        <v>0.85544777669200001</v>
      </c>
      <c r="J8" s="1">
        <f t="shared" si="22"/>
        <v>0.77639320225002095</v>
      </c>
      <c r="K8" s="1">
        <f t="shared" si="21"/>
        <v>0.841886116991581</v>
      </c>
      <c r="L8" s="1">
        <f t="shared" si="23"/>
        <v>0.89999999999999991</v>
      </c>
      <c r="M8" s="1">
        <f t="shared" si="24"/>
        <v>0.96837722339831622</v>
      </c>
      <c r="N8" s="1">
        <f t="shared" si="25"/>
        <v>1.5544231711367786</v>
      </c>
      <c r="O8" s="1">
        <f t="shared" si="26"/>
        <v>1.4150461108213366</v>
      </c>
      <c r="P8" s="1">
        <f t="shared" si="27"/>
        <v>1.2928694905313081</v>
      </c>
      <c r="Q8" s="1">
        <f t="shared" si="28"/>
        <v>1.1320120874508695</v>
      </c>
      <c r="R8" s="11">
        <f t="shared" si="0"/>
        <v>2.9968410790566002</v>
      </c>
      <c r="S8" s="11">
        <f t="shared" si="1"/>
        <v>3.5697187980804004</v>
      </c>
      <c r="T8" s="11">
        <f t="shared" si="2"/>
        <v>4.1767556892234001</v>
      </c>
      <c r="U8" s="11">
        <f t="shared" si="3"/>
        <v>5.1326866601520003</v>
      </c>
      <c r="V8" s="23">
        <f t="shared" si="9"/>
        <v>1.5987211554602254E-14</v>
      </c>
      <c r="W8" s="23">
        <f t="shared" si="10"/>
        <v>3.219646771412954E-15</v>
      </c>
      <c r="X8" s="23">
        <f t="shared" si="11"/>
        <v>2.1760371282653068E-14</v>
      </c>
      <c r="Y8" s="23">
        <f t="shared" si="12"/>
        <v>-1.4988010832439613E-14</v>
      </c>
      <c r="Z8" s="14">
        <f t="shared" si="13"/>
        <v>1.0975587602540879</v>
      </c>
      <c r="AA8" s="14">
        <f t="shared" si="14"/>
        <v>1.2724868246444765</v>
      </c>
      <c r="AB8" s="14">
        <f t="shared" si="15"/>
        <v>1.4295347942721151</v>
      </c>
      <c r="AC8" s="14">
        <f t="shared" si="16"/>
        <v>1.635629237520855</v>
      </c>
      <c r="AD8" s="11">
        <f t="shared" si="29"/>
        <v>2.4973675658804999</v>
      </c>
      <c r="AE8" s="11">
        <f t="shared" si="30"/>
        <v>2.9747656650670002</v>
      </c>
      <c r="AF8" s="11">
        <f t="shared" si="31"/>
        <v>3.4806297410194995</v>
      </c>
      <c r="AG8" s="11">
        <f t="shared" si="32"/>
        <v>4.2772388834599999</v>
      </c>
    </row>
    <row r="9" spans="1:33" x14ac:dyDescent="0.2">
      <c r="A9">
        <f t="shared" si="5"/>
        <v>0.125</v>
      </c>
      <c r="B9" s="7">
        <v>7</v>
      </c>
      <c r="C9" s="7">
        <f t="shared" si="6"/>
        <v>8</v>
      </c>
      <c r="D9" s="2">
        <f t="shared" si="7"/>
        <v>0.14285714285714285</v>
      </c>
      <c r="E9" s="2">
        <f t="shared" si="8"/>
        <v>0.125</v>
      </c>
      <c r="F9" s="1">
        <v>0.44406710946099998</v>
      </c>
      <c r="G9" s="1">
        <v>0.53558324304299998</v>
      </c>
      <c r="H9" s="1">
        <v>0.63629530425159997</v>
      </c>
      <c r="I9" s="1">
        <v>0.80687094339429999</v>
      </c>
      <c r="J9" s="1">
        <f t="shared" si="22"/>
        <v>0.69829118317274164</v>
      </c>
      <c r="K9" s="1">
        <f t="shared" si="21"/>
        <v>0.77134747403633674</v>
      </c>
      <c r="L9" s="1">
        <f t="shared" si="23"/>
        <v>0.84151068075388857</v>
      </c>
      <c r="M9" s="1">
        <f t="shared" si="24"/>
        <v>0.9369042655519807</v>
      </c>
      <c r="N9" s="1">
        <f t="shared" si="25"/>
        <v>1.5724902121670616</v>
      </c>
      <c r="O9" s="1">
        <f t="shared" si="26"/>
        <v>1.4402009100467845</v>
      </c>
      <c r="P9" s="1">
        <f t="shared" si="27"/>
        <v>1.3225159373817155</v>
      </c>
      <c r="Q9" s="1">
        <f t="shared" si="28"/>
        <v>1.1611575224293784</v>
      </c>
      <c r="R9" s="11">
        <f t="shared" si="0"/>
        <v>3.108469766227</v>
      </c>
      <c r="S9" s="11">
        <f t="shared" si="1"/>
        <v>3.749082701301</v>
      </c>
      <c r="T9" s="11">
        <f t="shared" si="2"/>
        <v>4.4540671297612002</v>
      </c>
      <c r="U9" s="11">
        <f t="shared" si="3"/>
        <v>5.6480966037601004</v>
      </c>
      <c r="V9" s="23">
        <f t="shared" si="9"/>
        <v>1.7930101847696278E-14</v>
      </c>
      <c r="W9" s="23">
        <f t="shared" si="10"/>
        <v>-4.9182879990894435E-14</v>
      </c>
      <c r="X9" s="23">
        <f t="shared" si="11"/>
        <v>-1.8096635301390052E-14</v>
      </c>
      <c r="Y9" s="23">
        <f t="shared" si="12"/>
        <v>4.6629367034256575E-15</v>
      </c>
      <c r="Z9" s="14">
        <f t="shared" si="13"/>
        <v>1.1341305685184631</v>
      </c>
      <c r="AA9" s="14">
        <f t="shared" si="14"/>
        <v>1.3215111970732831</v>
      </c>
      <c r="AB9" s="14">
        <f t="shared" si="15"/>
        <v>1.4938176405135151</v>
      </c>
      <c r="AC9" s="14">
        <f t="shared" si="16"/>
        <v>1.7313186041098416</v>
      </c>
      <c r="AD9" s="11">
        <f t="shared" si="29"/>
        <v>2.6644026567659997</v>
      </c>
      <c r="AE9" s="11">
        <f t="shared" si="30"/>
        <v>3.2134994582580001</v>
      </c>
      <c r="AF9" s="11">
        <f t="shared" si="31"/>
        <v>3.8177718255095998</v>
      </c>
      <c r="AG9" s="11">
        <f t="shared" si="32"/>
        <v>4.8412256603657999</v>
      </c>
    </row>
    <row r="10" spans="1:33" x14ac:dyDescent="0.2">
      <c r="A10">
        <f t="shared" si="5"/>
        <v>0.1111111111111111</v>
      </c>
      <c r="B10" s="7">
        <v>8</v>
      </c>
      <c r="C10" s="7">
        <f t="shared" si="6"/>
        <v>9</v>
      </c>
      <c r="D10" s="2">
        <f t="shared" si="7"/>
        <v>0.125</v>
      </c>
      <c r="E10" s="2">
        <f t="shared" si="8"/>
        <v>0.1111111111111111</v>
      </c>
      <c r="F10" s="1">
        <v>0.39929364764275999</v>
      </c>
      <c r="G10" s="1">
        <v>0.48622050126764998</v>
      </c>
      <c r="H10" s="1">
        <v>0.58460168595199002</v>
      </c>
      <c r="I10" s="1">
        <v>0.76058484673062998</v>
      </c>
      <c r="J10" s="1">
        <f t="shared" si="22"/>
        <v>0.63159685013596123</v>
      </c>
      <c r="K10" s="1">
        <f t="shared" si="21"/>
        <v>0.70759822617871326</v>
      </c>
      <c r="L10" s="1">
        <f t="shared" si="23"/>
        <v>0.78455653099681155</v>
      </c>
      <c r="M10" s="1">
        <f t="shared" si="24"/>
        <v>0.89999999999999991</v>
      </c>
      <c r="N10" s="1">
        <f t="shared" si="25"/>
        <v>1.5817853699015976</v>
      </c>
      <c r="O10" s="1">
        <f t="shared" si="26"/>
        <v>1.4553031481270293</v>
      </c>
      <c r="P10" s="1">
        <f t="shared" si="27"/>
        <v>1.3420360389813222</v>
      </c>
      <c r="Q10" s="1">
        <f t="shared" si="28"/>
        <v>1.1832999353966165</v>
      </c>
      <c r="R10" s="11">
        <f t="shared" si="0"/>
        <v>3.1943491811420799</v>
      </c>
      <c r="S10" s="11">
        <f t="shared" si="1"/>
        <v>3.8897640101411999</v>
      </c>
      <c r="T10" s="11">
        <f t="shared" si="2"/>
        <v>4.6768134876159202</v>
      </c>
      <c r="U10" s="11">
        <f t="shared" si="3"/>
        <v>6.0846787738450399</v>
      </c>
      <c r="V10" s="23">
        <f t="shared" si="9"/>
        <v>-3.9968028886505635E-15</v>
      </c>
      <c r="W10" s="23">
        <f t="shared" si="10"/>
        <v>9.4924068605450884E-15</v>
      </c>
      <c r="X10" s="23">
        <f t="shared" si="11"/>
        <v>-1.27675647831893E-14</v>
      </c>
      <c r="Y10" s="23">
        <f t="shared" si="12"/>
        <v>-8.3821838359199319E-14</v>
      </c>
      <c r="Z10" s="14">
        <f t="shared" si="13"/>
        <v>1.1613833679069459</v>
      </c>
      <c r="AA10" s="14">
        <f t="shared" si="14"/>
        <v>1.358348490016642</v>
      </c>
      <c r="AB10" s="14">
        <f t="shared" si="15"/>
        <v>1.5426169993118253</v>
      </c>
      <c r="AC10" s="14">
        <f t="shared" si="16"/>
        <v>1.8057739352095814</v>
      </c>
      <c r="AD10" s="11">
        <f t="shared" si="29"/>
        <v>2.7950555334993199</v>
      </c>
      <c r="AE10" s="11">
        <f t="shared" si="30"/>
        <v>3.4035435088735499</v>
      </c>
      <c r="AF10" s="11">
        <f t="shared" si="31"/>
        <v>4.0922118016639306</v>
      </c>
      <c r="AG10" s="11">
        <f t="shared" si="32"/>
        <v>5.3240939271144097</v>
      </c>
    </row>
    <row r="11" spans="1:33" x14ac:dyDescent="0.2">
      <c r="A11">
        <f t="shared" si="5"/>
        <v>0.1</v>
      </c>
      <c r="B11" s="7">
        <v>9</v>
      </c>
      <c r="C11" s="7">
        <f t="shared" si="6"/>
        <v>10</v>
      </c>
      <c r="D11" s="2">
        <f t="shared" si="7"/>
        <v>0.1111111111111111</v>
      </c>
      <c r="E11" s="2">
        <f t="shared" si="8"/>
        <v>0.1</v>
      </c>
      <c r="F11" s="1">
        <v>0.36248681276450001</v>
      </c>
      <c r="G11" s="1">
        <v>0.4447626176576</v>
      </c>
      <c r="H11" s="1">
        <v>0.53991096161660002</v>
      </c>
      <c r="I11" s="1">
        <v>0.71748863224780002</v>
      </c>
      <c r="J11" s="1">
        <f t="shared" si="22"/>
        <v>0.57510937950803176</v>
      </c>
      <c r="K11" s="1">
        <f t="shared" si="21"/>
        <v>0.65144720157441505</v>
      </c>
      <c r="L11" s="1">
        <f t="shared" si="23"/>
        <v>0.73173042047202741</v>
      </c>
      <c r="M11" s="1">
        <f t="shared" si="24"/>
        <v>0.86105045056268614</v>
      </c>
      <c r="N11" s="1">
        <f t="shared" si="25"/>
        <v>1.5865663501575935</v>
      </c>
      <c r="O11" s="1">
        <f t="shared" si="26"/>
        <v>1.4647076343901073</v>
      </c>
      <c r="P11" s="1">
        <f t="shared" si="27"/>
        <v>1.3552798007306279</v>
      </c>
      <c r="Q11" s="1">
        <f t="shared" si="28"/>
        <v>1.2000893280568437</v>
      </c>
      <c r="R11" s="11">
        <f t="shared" si="0"/>
        <v>3.2623813148805003</v>
      </c>
      <c r="S11" s="11">
        <f t="shared" si="1"/>
        <v>4.0028635589184001</v>
      </c>
      <c r="T11" s="11">
        <f t="shared" si="2"/>
        <v>4.8591986545494006</v>
      </c>
      <c r="U11" s="11">
        <f t="shared" si="3"/>
        <v>6.4573976902302004</v>
      </c>
      <c r="V11" s="23">
        <f t="shared" si="9"/>
        <v>-6.2172489379008766E-15</v>
      </c>
      <c r="W11" s="23">
        <f t="shared" si="10"/>
        <v>3.9468428525424315E-14</v>
      </c>
      <c r="X11" s="23">
        <f t="shared" si="11"/>
        <v>-3.4305891460917337E-14</v>
      </c>
      <c r="Y11" s="23">
        <f t="shared" si="12"/>
        <v>-4.7739590058881731E-14</v>
      </c>
      <c r="Z11" s="14">
        <f t="shared" si="13"/>
        <v>1.1824573934064055</v>
      </c>
      <c r="AA11" s="14">
        <f t="shared" si="14"/>
        <v>1.3870099947226699</v>
      </c>
      <c r="AB11" s="14">
        <f t="shared" si="15"/>
        <v>1.5808735384220436</v>
      </c>
      <c r="AC11" s="14">
        <f t="shared" si="16"/>
        <v>1.8652264023052749</v>
      </c>
      <c r="AD11" s="11">
        <f t="shared" si="29"/>
        <v>2.8998945021160001</v>
      </c>
      <c r="AE11" s="11">
        <f t="shared" si="30"/>
        <v>3.5581009412608</v>
      </c>
      <c r="AF11" s="11">
        <f t="shared" si="31"/>
        <v>4.3192876929328001</v>
      </c>
      <c r="AG11" s="11">
        <f t="shared" si="32"/>
        <v>5.7399090579824001</v>
      </c>
    </row>
    <row r="12" spans="1:33" x14ac:dyDescent="0.2">
      <c r="A12">
        <f t="shared" si="5"/>
        <v>9.0909090909090912E-2</v>
      </c>
      <c r="B12" s="7">
        <v>10</v>
      </c>
      <c r="C12" s="7">
        <f t="shared" si="6"/>
        <v>11</v>
      </c>
      <c r="D12" s="2">
        <f t="shared" si="7"/>
        <v>0.1</v>
      </c>
      <c r="E12" s="2">
        <f t="shared" si="8"/>
        <v>9.0909090909090912E-2</v>
      </c>
      <c r="F12" s="1">
        <v>0.33175640067095002</v>
      </c>
      <c r="G12" s="1">
        <v>0.40956719020267002</v>
      </c>
      <c r="H12" s="1">
        <v>0.50110478532794001</v>
      </c>
      <c r="I12" s="1">
        <v>0.67783085079907002</v>
      </c>
      <c r="J12" s="1">
        <f t="shared" si="22"/>
        <v>0.52712919549841197</v>
      </c>
      <c r="K12" s="1">
        <f t="shared" si="21"/>
        <v>0.60236463561647458</v>
      </c>
      <c r="L12" s="1">
        <f t="shared" si="23"/>
        <v>0.683772233983162</v>
      </c>
      <c r="M12" s="1">
        <f t="shared" si="24"/>
        <v>0.82217205899610768</v>
      </c>
      <c r="N12" s="1">
        <f t="shared" si="25"/>
        <v>1.5889043721005429</v>
      </c>
      <c r="O12" s="1">
        <f t="shared" si="26"/>
        <v>1.4707345950206625</v>
      </c>
      <c r="P12" s="1">
        <f t="shared" si="27"/>
        <v>1.3645294437483335</v>
      </c>
      <c r="Q12" s="1">
        <f t="shared" si="28"/>
        <v>1.2129457637209624</v>
      </c>
      <c r="R12" s="11">
        <f t="shared" si="0"/>
        <v>3.3175640067095</v>
      </c>
      <c r="S12" s="11">
        <f t="shared" si="1"/>
        <v>4.0956719020266998</v>
      </c>
      <c r="T12" s="11">
        <f t="shared" si="2"/>
        <v>5.0110478532793996</v>
      </c>
      <c r="U12" s="11">
        <f t="shared" si="3"/>
        <v>6.7783085079907002</v>
      </c>
      <c r="V12" s="23">
        <f t="shared" si="9"/>
        <v>-7.7715611723760958E-16</v>
      </c>
      <c r="W12" s="23">
        <f t="shared" si="10"/>
        <v>1.8041124150158794E-14</v>
      </c>
      <c r="X12" s="23">
        <f t="shared" si="11"/>
        <v>3.1086244689504383E-15</v>
      </c>
      <c r="Y12" s="23">
        <f t="shared" si="12"/>
        <v>1.7763568394002505E-14</v>
      </c>
      <c r="Z12" s="14">
        <f t="shared" si="13"/>
        <v>1.1992307806958296</v>
      </c>
      <c r="AA12" s="14">
        <f t="shared" si="14"/>
        <v>1.4099307824846039</v>
      </c>
      <c r="AB12" s="14">
        <f t="shared" si="15"/>
        <v>1.6116450455786473</v>
      </c>
      <c r="AC12" s="14">
        <f t="shared" si="16"/>
        <v>1.9137275882291021</v>
      </c>
      <c r="AD12" s="11">
        <f t="shared" si="29"/>
        <v>2.9858076060385503</v>
      </c>
      <c r="AE12" s="11">
        <f t="shared" si="30"/>
        <v>3.6861047118240302</v>
      </c>
      <c r="AF12" s="11">
        <f t="shared" si="31"/>
        <v>4.5099430679514603</v>
      </c>
      <c r="AG12" s="11">
        <f t="shared" si="32"/>
        <v>6.1004776571916306</v>
      </c>
    </row>
    <row r="13" spans="1:33" x14ac:dyDescent="0.2">
      <c r="A13">
        <f t="shared" si="5"/>
        <v>8.3333333333333329E-2</v>
      </c>
      <c r="B13" s="7">
        <v>11</v>
      </c>
      <c r="C13" s="7">
        <f t="shared" si="6"/>
        <v>12</v>
      </c>
      <c r="D13" s="2">
        <f t="shared" si="7"/>
        <v>9.0909090909090912E-2</v>
      </c>
      <c r="E13" s="2">
        <f t="shared" si="8"/>
        <v>8.3333333333333329E-2</v>
      </c>
      <c r="F13" s="1">
        <v>0.30574558468890001</v>
      </c>
      <c r="G13" s="1">
        <v>0.37937714229899999</v>
      </c>
      <c r="H13" s="1">
        <v>0.46721002492070002</v>
      </c>
      <c r="I13" s="1">
        <v>0.64153951716519997</v>
      </c>
      <c r="J13" s="1">
        <f t="shared" si="22"/>
        <v>0.48609573359890235</v>
      </c>
      <c r="K13" s="1">
        <f t="shared" si="21"/>
        <v>0.55945865986513654</v>
      </c>
      <c r="L13" s="1">
        <f t="shared" si="23"/>
        <v>0.64061863361953719</v>
      </c>
      <c r="M13" s="1">
        <f t="shared" si="24"/>
        <v>0.78455653099681155</v>
      </c>
      <c r="N13" s="1">
        <f t="shared" si="25"/>
        <v>1.5898700028440669</v>
      </c>
      <c r="O13" s="1">
        <f t="shared" si="26"/>
        <v>1.4746767727619399</v>
      </c>
      <c r="P13" s="1">
        <f t="shared" si="27"/>
        <v>1.371157722328989</v>
      </c>
      <c r="Q13" s="1">
        <f t="shared" si="28"/>
        <v>1.2229278321989694</v>
      </c>
      <c r="R13" s="11">
        <f t="shared" si="0"/>
        <v>3.3632014315779002</v>
      </c>
      <c r="S13" s="11">
        <f t="shared" si="1"/>
        <v>4.1731485652889999</v>
      </c>
      <c r="T13" s="11">
        <f t="shared" si="2"/>
        <v>5.1393102741277001</v>
      </c>
      <c r="U13" s="11">
        <f t="shared" si="3"/>
        <v>7.0569346888171998</v>
      </c>
      <c r="V13" s="23">
        <f t="shared" si="9"/>
        <v>4.9515946898281982E-14</v>
      </c>
      <c r="W13" s="23">
        <f t="shared" si="10"/>
        <v>3.9190872769268026E-14</v>
      </c>
      <c r="X13" s="23">
        <f t="shared" si="11"/>
        <v>4.2243986086987206E-14</v>
      </c>
      <c r="Y13" s="23">
        <f t="shared" si="12"/>
        <v>3.9190872769268026E-14</v>
      </c>
      <c r="Z13" s="14">
        <f t="shared" si="13"/>
        <v>1.2128933273598657</v>
      </c>
      <c r="AA13" s="14">
        <f t="shared" si="14"/>
        <v>1.4286708025306916</v>
      </c>
      <c r="AB13" s="14">
        <f t="shared" si="15"/>
        <v>1.6369188825501715</v>
      </c>
      <c r="AC13" s="14">
        <f t="shared" si="16"/>
        <v>1.9540107771674784</v>
      </c>
      <c r="AD13" s="11">
        <f t="shared" si="29"/>
        <v>3.0574558468889999</v>
      </c>
      <c r="AE13" s="11">
        <f t="shared" si="30"/>
        <v>3.7937714229899999</v>
      </c>
      <c r="AF13" s="11">
        <f t="shared" si="31"/>
        <v>4.6721002492070003</v>
      </c>
      <c r="AG13" s="11">
        <f t="shared" si="32"/>
        <v>6.4153951716519995</v>
      </c>
    </row>
    <row r="14" spans="1:33" x14ac:dyDescent="0.2">
      <c r="A14">
        <f t="shared" si="5"/>
        <v>7.6923076923076927E-2</v>
      </c>
      <c r="B14" s="7">
        <f>B12+2</f>
        <v>12</v>
      </c>
      <c r="C14" s="7">
        <f t="shared" si="6"/>
        <v>13</v>
      </c>
      <c r="D14" s="2">
        <f t="shared" si="7"/>
        <v>8.3333333333333329E-2</v>
      </c>
      <c r="E14" s="2">
        <f t="shared" si="8"/>
        <v>7.6923076923076927E-2</v>
      </c>
      <c r="F14" s="1">
        <v>0.28346339458862002</v>
      </c>
      <c r="G14" s="1">
        <v>0.35323113272843998</v>
      </c>
      <c r="H14" s="1">
        <v>0.43741768989641</v>
      </c>
      <c r="I14" s="1">
        <v>0.60839754355374998</v>
      </c>
      <c r="J14" s="1">
        <f t="shared" si="22"/>
        <v>0.45071972834694096</v>
      </c>
      <c r="K14" s="1">
        <f t="shared" si="21"/>
        <v>0.52182375010498139</v>
      </c>
      <c r="L14" s="1">
        <f t="shared" si="23"/>
        <v>0.60189282944650269</v>
      </c>
      <c r="M14" s="1">
        <f t="shared" si="24"/>
        <v>0.74881135684904199</v>
      </c>
      <c r="N14" s="1">
        <f t="shared" si="25"/>
        <v>1.590045617710371</v>
      </c>
      <c r="O14" s="1">
        <f t="shared" si="26"/>
        <v>1.477286970925503</v>
      </c>
      <c r="P14" s="1">
        <f t="shared" si="27"/>
        <v>1.3760139183878091</v>
      </c>
      <c r="Q14" s="1">
        <f t="shared" si="28"/>
        <v>1.2307928669059245</v>
      </c>
      <c r="R14" s="11">
        <f t="shared" si="0"/>
        <v>3.4015607350634403</v>
      </c>
      <c r="S14" s="11">
        <f t="shared" si="1"/>
        <v>4.2387735927412802</v>
      </c>
      <c r="T14" s="11">
        <f t="shared" si="2"/>
        <v>5.2490122787569202</v>
      </c>
      <c r="U14" s="11">
        <f t="shared" si="3"/>
        <v>7.3007705226450001</v>
      </c>
      <c r="V14" s="23">
        <f t="shared" si="9"/>
        <v>-1.7763568394002505E-15</v>
      </c>
      <c r="W14" s="23">
        <f t="shared" si="10"/>
        <v>-3.7747582837255322E-15</v>
      </c>
      <c r="X14" s="23">
        <f t="shared" si="11"/>
        <v>5.7176485768195562E-15</v>
      </c>
      <c r="Y14" s="23">
        <f t="shared" si="12"/>
        <v>2.8632651805082787E-13</v>
      </c>
      <c r="Z14" s="14">
        <f t="shared" si="13"/>
        <v>1.224234366020154</v>
      </c>
      <c r="AA14" s="14">
        <f t="shared" si="14"/>
        <v>1.4442739804089051</v>
      </c>
      <c r="AB14" s="14">
        <f t="shared" si="15"/>
        <v>1.6580399215238413</v>
      </c>
      <c r="AC14" s="14">
        <f t="shared" si="16"/>
        <v>1.9879798936314859</v>
      </c>
      <c r="AD14" s="11">
        <f t="shared" si="29"/>
        <v>3.1180973404748205</v>
      </c>
      <c r="AE14" s="11">
        <f t="shared" si="30"/>
        <v>3.8855424600128399</v>
      </c>
      <c r="AF14" s="11">
        <f t="shared" si="31"/>
        <v>4.8115945888605101</v>
      </c>
      <c r="AG14" s="11">
        <f t="shared" si="32"/>
        <v>6.6923729790912496</v>
      </c>
    </row>
    <row r="15" spans="1:33" x14ac:dyDescent="0.2">
      <c r="A15">
        <f t="shared" si="5"/>
        <v>7.1428571428571425E-2</v>
      </c>
      <c r="B15" s="7">
        <v>13</v>
      </c>
      <c r="C15" s="7">
        <f t="shared" si="6"/>
        <v>14</v>
      </c>
      <c r="D15" s="2">
        <f t="shared" si="7"/>
        <v>7.6923076923076927E-2</v>
      </c>
      <c r="E15" s="2">
        <f t="shared" si="8"/>
        <v>7.1428571428571425E-2</v>
      </c>
      <c r="F15" s="1">
        <v>0.2641728543222</v>
      </c>
      <c r="G15" s="1">
        <v>0.33038890915160002</v>
      </c>
      <c r="H15" s="1">
        <v>0.4110666660799</v>
      </c>
      <c r="I15" s="1">
        <v>0.57813329170280003</v>
      </c>
      <c r="J15" s="1">
        <f t="shared" si="22"/>
        <v>0.41997182277055534</v>
      </c>
      <c r="K15" s="1">
        <f t="shared" si="21"/>
        <v>0.48865223130323931</v>
      </c>
      <c r="L15" s="1">
        <f t="shared" si="23"/>
        <v>0.56712387189169411</v>
      </c>
      <c r="M15" s="1">
        <f t="shared" si="24"/>
        <v>0.7151964131564198</v>
      </c>
      <c r="N15" s="1">
        <f t="shared" si="25"/>
        <v>1.5897614607227364</v>
      </c>
      <c r="O15" s="1">
        <f t="shared" si="26"/>
        <v>1.4790212920828394</v>
      </c>
      <c r="P15" s="1">
        <f t="shared" si="27"/>
        <v>1.3796396513977149</v>
      </c>
      <c r="Q15" s="1">
        <f t="shared" si="28"/>
        <v>1.2370787557483882</v>
      </c>
      <c r="R15" s="11">
        <f t="shared" si="0"/>
        <v>3.4342471061885997</v>
      </c>
      <c r="S15" s="11">
        <f t="shared" si="1"/>
        <v>4.2950558189708001</v>
      </c>
      <c r="T15" s="11">
        <f t="shared" si="2"/>
        <v>5.3438666590386994</v>
      </c>
      <c r="U15" s="11">
        <f t="shared" si="3"/>
        <v>7.5157327921363999</v>
      </c>
      <c r="V15" s="23">
        <f t="shared" si="9"/>
        <v>-1.5598633495983449E-14</v>
      </c>
      <c r="W15" s="23">
        <f t="shared" si="10"/>
        <v>-4.9960036108132044E-14</v>
      </c>
      <c r="X15" s="23">
        <f t="shared" si="11"/>
        <v>-3.0364599723498031E-14</v>
      </c>
      <c r="Y15" s="23">
        <f t="shared" si="12"/>
        <v>-5.6621374255882984E-15</v>
      </c>
      <c r="Z15" s="14">
        <f t="shared" si="13"/>
        <v>1.2337977185901079</v>
      </c>
      <c r="AA15" s="14">
        <f t="shared" si="14"/>
        <v>1.4574645516197073</v>
      </c>
      <c r="AB15" s="14">
        <f t="shared" si="15"/>
        <v>1.6759494843958607</v>
      </c>
      <c r="AC15" s="14">
        <f t="shared" si="16"/>
        <v>2.0169985290480814</v>
      </c>
      <c r="AD15" s="11">
        <f t="shared" si="29"/>
        <v>3.1700742518664002</v>
      </c>
      <c r="AE15" s="11">
        <f t="shared" si="30"/>
        <v>3.9646669098192002</v>
      </c>
      <c r="AF15" s="11">
        <f t="shared" si="31"/>
        <v>4.9327999929587998</v>
      </c>
      <c r="AG15" s="11">
        <f t="shared" si="32"/>
        <v>6.9375995004336009</v>
      </c>
    </row>
    <row r="16" spans="1:33" x14ac:dyDescent="0.2">
      <c r="A16">
        <f t="shared" si="5"/>
        <v>6.6666666666666666E-2</v>
      </c>
      <c r="B16" s="7">
        <f>B14+2</f>
        <v>14</v>
      </c>
      <c r="C16" s="7">
        <f t="shared" si="6"/>
        <v>15</v>
      </c>
      <c r="D16" s="2">
        <f t="shared" si="7"/>
        <v>7.1428571428571425E-2</v>
      </c>
      <c r="E16" s="2">
        <f t="shared" si="8"/>
        <v>6.6666666666666666E-2</v>
      </c>
      <c r="F16" s="1">
        <v>0.24731627674955001</v>
      </c>
      <c r="G16" s="1">
        <v>0.31027478925631002</v>
      </c>
      <c r="H16" s="1">
        <v>0.38761921774045999</v>
      </c>
      <c r="I16" s="1">
        <v>0.55046597787563001</v>
      </c>
      <c r="J16" s="1">
        <f t="shared" si="22"/>
        <v>0.39303776899708265</v>
      </c>
      <c r="K16" s="1">
        <f t="shared" si="21"/>
        <v>0.45925812643990038</v>
      </c>
      <c r="L16" s="1">
        <f t="shared" si="23"/>
        <v>0.53584111663872203</v>
      </c>
      <c r="M16" s="1">
        <f t="shared" si="24"/>
        <v>0.683772233983162</v>
      </c>
      <c r="N16" s="1">
        <f t="shared" si="25"/>
        <v>1.5892110869641651</v>
      </c>
      <c r="O16" s="1">
        <f t="shared" si="26"/>
        <v>1.4801657831778239</v>
      </c>
      <c r="P16" s="1">
        <f t="shared" si="27"/>
        <v>1.3823904804366736</v>
      </c>
      <c r="Q16" s="1">
        <f t="shared" si="28"/>
        <v>1.2421698369479441</v>
      </c>
      <c r="R16" s="11">
        <f t="shared" si="0"/>
        <v>3.4624278744937005</v>
      </c>
      <c r="S16" s="11">
        <f t="shared" si="1"/>
        <v>4.3438470495883408</v>
      </c>
      <c r="T16" s="11">
        <f t="shared" si="2"/>
        <v>5.4266690483664402</v>
      </c>
      <c r="U16" s="11">
        <f t="shared" si="3"/>
        <v>7.7065236902588206</v>
      </c>
      <c r="V16" s="23">
        <f t="shared" si="9"/>
        <v>1.6930901125533637E-15</v>
      </c>
      <c r="W16" s="23">
        <f t="shared" si="10"/>
        <v>-1.7763568394002505E-15</v>
      </c>
      <c r="X16" s="23">
        <f t="shared" si="11"/>
        <v>-1.3156142841808105E-14</v>
      </c>
      <c r="Y16" s="23">
        <f t="shared" si="12"/>
        <v>2.2537527399890678E-13</v>
      </c>
      <c r="Z16" s="14">
        <f t="shared" si="13"/>
        <v>1.2419700408253662</v>
      </c>
      <c r="AA16" s="14">
        <f t="shared" si="14"/>
        <v>1.4687603724326512</v>
      </c>
      <c r="AB16" s="14">
        <f t="shared" si="15"/>
        <v>1.6913255107943528</v>
      </c>
      <c r="AC16" s="14">
        <f t="shared" si="16"/>
        <v>2.0420672026619147</v>
      </c>
      <c r="AD16" s="11">
        <f t="shared" si="29"/>
        <v>3.21511159774415</v>
      </c>
      <c r="AE16" s="11">
        <f t="shared" si="30"/>
        <v>4.0335722603320301</v>
      </c>
      <c r="AF16" s="11">
        <f t="shared" si="31"/>
        <v>5.0390498306259799</v>
      </c>
      <c r="AG16" s="11">
        <f t="shared" si="32"/>
        <v>7.1560577123831903</v>
      </c>
    </row>
    <row r="17" spans="1:33" x14ac:dyDescent="0.2">
      <c r="A17">
        <f t="shared" si="5"/>
        <v>6.25E-2</v>
      </c>
      <c r="B17" s="7">
        <v>15</v>
      </c>
      <c r="C17" s="7">
        <f t="shared" si="6"/>
        <v>16</v>
      </c>
      <c r="D17" s="2">
        <f t="shared" si="7"/>
        <v>6.6666666666666666E-2</v>
      </c>
      <c r="E17" s="2">
        <f t="shared" si="8"/>
        <v>6.25E-2</v>
      </c>
      <c r="F17" s="1">
        <v>0.23246478161289999</v>
      </c>
      <c r="G17" s="1">
        <v>0.29243617366230001</v>
      </c>
      <c r="H17" s="1">
        <v>0.3666374187359</v>
      </c>
      <c r="I17" s="1">
        <v>0.52512735330789995</v>
      </c>
      <c r="J17" s="1">
        <f t="shared" si="22"/>
        <v>0.36927283070458861</v>
      </c>
      <c r="K17" s="1">
        <f t="shared" si="21"/>
        <v>0.43307027005795018</v>
      </c>
      <c r="L17" s="1">
        <f t="shared" si="23"/>
        <v>0.50761173682932603</v>
      </c>
      <c r="M17" s="1">
        <f t="shared" si="24"/>
        <v>0.6544892705407781</v>
      </c>
      <c r="N17" s="1">
        <f t="shared" si="25"/>
        <v>1.5885108623443063</v>
      </c>
      <c r="O17" s="1">
        <f t="shared" si="26"/>
        <v>1.480905267752723</v>
      </c>
      <c r="P17" s="1">
        <f t="shared" si="27"/>
        <v>1.3845060839111298</v>
      </c>
      <c r="Q17" s="1">
        <f t="shared" si="28"/>
        <v>1.2463438943296272</v>
      </c>
      <c r="R17" s="11">
        <f t="shared" si="0"/>
        <v>3.4869717241934999</v>
      </c>
      <c r="S17" s="11">
        <f t="shared" si="1"/>
        <v>4.3865426049345002</v>
      </c>
      <c r="T17" s="11">
        <f t="shared" si="2"/>
        <v>5.4995612810384999</v>
      </c>
      <c r="U17" s="11">
        <f t="shared" si="3"/>
        <v>7.8769102996184994</v>
      </c>
      <c r="V17" s="23">
        <f t="shared" si="9"/>
        <v>-4.4547698863084406E-14</v>
      </c>
      <c r="W17" s="23">
        <f t="shared" si="10"/>
        <v>9.7699626167013776E-15</v>
      </c>
      <c r="X17" s="23">
        <f t="shared" si="11"/>
        <v>-4.1355807667287081E-14</v>
      </c>
      <c r="Y17" s="23">
        <f t="shared" si="12"/>
        <v>-1.7319479184152442E-14</v>
      </c>
      <c r="Z17" s="14">
        <f t="shared" si="13"/>
        <v>1.2490336587399311</v>
      </c>
      <c r="AA17" s="14">
        <f t="shared" si="14"/>
        <v>1.478541355279245</v>
      </c>
      <c r="AB17" s="14">
        <f t="shared" si="15"/>
        <v>1.704668321972953</v>
      </c>
      <c r="AC17" s="14">
        <f t="shared" si="16"/>
        <v>2.0639357330238099</v>
      </c>
      <c r="AD17" s="11">
        <f t="shared" si="29"/>
        <v>3.2545069425805999</v>
      </c>
      <c r="AE17" s="11">
        <f t="shared" si="30"/>
        <v>4.0941064312722002</v>
      </c>
      <c r="AF17" s="11">
        <f t="shared" si="31"/>
        <v>5.1329238623025999</v>
      </c>
      <c r="AG17" s="11">
        <f t="shared" si="32"/>
        <v>7.3517829463105997</v>
      </c>
    </row>
    <row r="18" spans="1:33" x14ac:dyDescent="0.2">
      <c r="A18">
        <f t="shared" si="5"/>
        <v>5.8823529411764705E-2</v>
      </c>
      <c r="B18" s="7">
        <f>B16+2</f>
        <v>16</v>
      </c>
      <c r="C18" s="7">
        <f t="shared" si="6"/>
        <v>17</v>
      </c>
      <c r="D18" s="2">
        <f t="shared" si="7"/>
        <v>6.25E-2</v>
      </c>
      <c r="E18" s="2">
        <f t="shared" si="8"/>
        <v>5.8823529411764705E-2</v>
      </c>
      <c r="F18" s="1">
        <v>0.21928363479502</v>
      </c>
      <c r="G18" s="1">
        <v>0.27651331792188</v>
      </c>
      <c r="H18" s="1">
        <v>0.34776313065843001</v>
      </c>
      <c r="I18" s="1">
        <v>0.50187102701890995</v>
      </c>
      <c r="J18" s="1">
        <f t="shared" si="22"/>
        <v>0.34816365513116077</v>
      </c>
      <c r="K18" s="1">
        <f t="shared" si="21"/>
        <v>0.40961639722500343</v>
      </c>
      <c r="L18" s="1">
        <f t="shared" si="23"/>
        <v>0.48205253207687881</v>
      </c>
      <c r="M18" s="1">
        <f t="shared" si="24"/>
        <v>0.62724062796850588</v>
      </c>
      <c r="N18" s="1">
        <f t="shared" si="25"/>
        <v>1.5877320505773906</v>
      </c>
      <c r="O18" s="1">
        <f t="shared" si="26"/>
        <v>1.4813622732657219</v>
      </c>
      <c r="P18" s="1">
        <f t="shared" si="27"/>
        <v>1.3861519223276912</v>
      </c>
      <c r="Q18" s="1">
        <f t="shared" si="28"/>
        <v>1.2498044202596938</v>
      </c>
      <c r="R18" s="11">
        <f t="shared" si="0"/>
        <v>3.50853815672032</v>
      </c>
      <c r="S18" s="11">
        <f t="shared" si="1"/>
        <v>4.42421308675008</v>
      </c>
      <c r="T18" s="11">
        <f t="shared" si="2"/>
        <v>5.5642100905348801</v>
      </c>
      <c r="U18" s="11">
        <f t="shared" si="3"/>
        <v>8.0299364323025593</v>
      </c>
      <c r="V18" s="23">
        <f t="shared" si="9"/>
        <v>3.5527136788005009E-15</v>
      </c>
      <c r="W18" s="23">
        <f t="shared" si="10"/>
        <v>-8.1601392309949006E-15</v>
      </c>
      <c r="X18" s="23">
        <f t="shared" si="11"/>
        <v>-1.3433698597964394E-14</v>
      </c>
      <c r="Y18" s="23">
        <f t="shared" si="12"/>
        <v>1.2123635428906709E-13</v>
      </c>
      <c r="Z18" s="14">
        <f t="shared" si="13"/>
        <v>1.2551994711592116</v>
      </c>
      <c r="AA18" s="14">
        <f t="shared" si="14"/>
        <v>1.4870924291428338</v>
      </c>
      <c r="AB18" s="14">
        <f t="shared" si="15"/>
        <v>1.7163550322510932</v>
      </c>
      <c r="AC18" s="14">
        <f t="shared" si="16"/>
        <v>2.0831766116511918</v>
      </c>
      <c r="AD18" s="11">
        <f t="shared" si="29"/>
        <v>3.2892545219253</v>
      </c>
      <c r="AE18" s="11">
        <f t="shared" si="30"/>
        <v>4.1476997688281996</v>
      </c>
      <c r="AF18" s="11">
        <f t="shared" si="31"/>
        <v>5.2164469598764498</v>
      </c>
      <c r="AG18" s="11">
        <f t="shared" si="32"/>
        <v>7.5280654052836491</v>
      </c>
    </row>
    <row r="19" spans="1:33" x14ac:dyDescent="0.2">
      <c r="A19">
        <f t="shared" si="5"/>
        <v>5.5555555555555552E-2</v>
      </c>
      <c r="B19" s="7">
        <v>17</v>
      </c>
      <c r="C19" s="7">
        <f t="shared" si="6"/>
        <v>18</v>
      </c>
      <c r="D19" s="2">
        <f t="shared" si="7"/>
        <v>5.8823529411764705E-2</v>
      </c>
      <c r="E19" s="2">
        <f t="shared" si="8"/>
        <v>5.5555555555555552E-2</v>
      </c>
      <c r="F19" s="1">
        <v>0.2075080416807</v>
      </c>
      <c r="G19" s="1">
        <v>0.26221724871719998</v>
      </c>
      <c r="H19" s="1">
        <v>0.3307018141593</v>
      </c>
      <c r="I19" s="1">
        <v>0.48047544760060001</v>
      </c>
      <c r="J19" s="1">
        <f t="shared" si="22"/>
        <v>0.3292984130754788</v>
      </c>
      <c r="K19" s="1">
        <f t="shared" si="21"/>
        <v>0.38850628008923027</v>
      </c>
      <c r="L19" s="1">
        <f t="shared" si="23"/>
        <v>0.45883047345353634</v>
      </c>
      <c r="M19" s="1">
        <f t="shared" si="24"/>
        <v>0.60189282944650269</v>
      </c>
      <c r="N19" s="1">
        <f t="shared" si="25"/>
        <v>1.5869188028008185</v>
      </c>
      <c r="O19" s="1">
        <f t="shared" si="26"/>
        <v>1.4816198476257845</v>
      </c>
      <c r="P19" s="1">
        <f t="shared" si="27"/>
        <v>1.3874446822130719</v>
      </c>
      <c r="Q19" s="1">
        <f t="shared" si="28"/>
        <v>1.252702572945688</v>
      </c>
      <c r="R19" s="11">
        <f t="shared" si="0"/>
        <v>3.5276367085719</v>
      </c>
      <c r="S19" s="11">
        <f t="shared" si="1"/>
        <v>4.4576932281924</v>
      </c>
      <c r="T19" s="11">
        <f t="shared" si="2"/>
        <v>5.6219308407081003</v>
      </c>
      <c r="U19" s="11">
        <f t="shared" si="3"/>
        <v>8.1680826092102006</v>
      </c>
      <c r="V19" s="23">
        <f t="shared" si="9"/>
        <v>3.3112401709445294E-14</v>
      </c>
      <c r="W19" s="23">
        <f t="shared" si="10"/>
        <v>-1.4099832412739488E-14</v>
      </c>
      <c r="X19" s="23">
        <f t="shared" si="11"/>
        <v>2.4424906541753444E-14</v>
      </c>
      <c r="Y19" s="23">
        <f t="shared" si="12"/>
        <v>-1.5210055437364645E-13</v>
      </c>
      <c r="Z19" s="14">
        <f t="shared" si="13"/>
        <v>1.2606281590815838</v>
      </c>
      <c r="AA19" s="14">
        <f t="shared" si="14"/>
        <v>1.4946314188212035</v>
      </c>
      <c r="AB19" s="14">
        <f t="shared" si="15"/>
        <v>1.7266751708626242</v>
      </c>
      <c r="AC19" s="14">
        <f t="shared" si="16"/>
        <v>2.1002341945734879</v>
      </c>
      <c r="AD19" s="11">
        <f t="shared" si="29"/>
        <v>3.3201286668912</v>
      </c>
      <c r="AE19" s="11">
        <f t="shared" si="30"/>
        <v>4.1954759794751997</v>
      </c>
      <c r="AF19" s="11">
        <f t="shared" si="31"/>
        <v>5.2912290265488</v>
      </c>
      <c r="AG19" s="11">
        <f t="shared" si="32"/>
        <v>7.6876071616096002</v>
      </c>
    </row>
    <row r="20" spans="1:33" x14ac:dyDescent="0.2">
      <c r="A20">
        <f t="shared" si="5"/>
        <v>5.2631578947368418E-2</v>
      </c>
      <c r="B20" s="7">
        <f>B18+2</f>
        <v>18</v>
      </c>
      <c r="C20" s="7">
        <f t="shared" si="6"/>
        <v>19</v>
      </c>
      <c r="D20" s="2">
        <f t="shared" si="7"/>
        <v>5.5555555555555552E-2</v>
      </c>
      <c r="E20" s="2">
        <f t="shared" si="8"/>
        <v>5.2631578947368418E-2</v>
      </c>
      <c r="F20" s="1">
        <v>0.19692595459182999</v>
      </c>
      <c r="G20" s="1">
        <v>0.24931351174446001</v>
      </c>
      <c r="H20" s="1">
        <v>0.31520971304002998</v>
      </c>
      <c r="I20" s="1">
        <v>0.46074373109562999</v>
      </c>
      <c r="J20" s="1">
        <f t="shared" si="22"/>
        <v>0.31234397806636782</v>
      </c>
      <c r="K20" s="1">
        <f t="shared" si="21"/>
        <v>0.36941664755281922</v>
      </c>
      <c r="L20" s="1">
        <f t="shared" si="23"/>
        <v>0.43765867480965093</v>
      </c>
      <c r="M20" s="1">
        <f t="shared" si="24"/>
        <v>0.57830349657141777</v>
      </c>
      <c r="N20" s="1">
        <f t="shared" si="25"/>
        <v>1.5860985857032694</v>
      </c>
      <c r="O20" s="1">
        <f t="shared" si="26"/>
        <v>1.4817353659173589</v>
      </c>
      <c r="P20" s="1">
        <f t="shared" si="27"/>
        <v>1.3884682378238471</v>
      </c>
      <c r="Q20" s="1">
        <f t="shared" si="28"/>
        <v>1.2551521758011452</v>
      </c>
      <c r="R20" s="11">
        <f t="shared" si="0"/>
        <v>3.5446671826529399</v>
      </c>
      <c r="S20" s="11">
        <f t="shared" si="1"/>
        <v>4.4876432114002807</v>
      </c>
      <c r="T20" s="11">
        <f t="shared" si="2"/>
        <v>5.6737748347205397</v>
      </c>
      <c r="U20" s="11">
        <f t="shared" si="3"/>
        <v>8.2933871597213411</v>
      </c>
      <c r="V20" s="23">
        <f t="shared" si="9"/>
        <v>-1.8318679906315083E-15</v>
      </c>
      <c r="W20" s="23">
        <f t="shared" si="10"/>
        <v>3.6082248300317588E-16</v>
      </c>
      <c r="X20" s="23">
        <f t="shared" si="11"/>
        <v>-3.6637359812630166E-15</v>
      </c>
      <c r="Y20" s="23">
        <f t="shared" si="12"/>
        <v>-1.7080781233858033E-13</v>
      </c>
      <c r="Z20" s="14">
        <f t="shared" si="13"/>
        <v>1.2654442719809647</v>
      </c>
      <c r="AA20" s="14">
        <f t="shared" si="14"/>
        <v>1.5013276667091378</v>
      </c>
      <c r="AB20" s="14">
        <f t="shared" si="15"/>
        <v>1.7358546519052931</v>
      </c>
      <c r="AC20" s="14">
        <f t="shared" si="16"/>
        <v>2.1154584695019043</v>
      </c>
      <c r="AD20" s="11">
        <f t="shared" si="29"/>
        <v>3.3477412280611096</v>
      </c>
      <c r="AE20" s="11">
        <f t="shared" si="30"/>
        <v>4.2383296996558197</v>
      </c>
      <c r="AF20" s="11">
        <f t="shared" si="31"/>
        <v>5.3585651216805097</v>
      </c>
      <c r="AG20" s="11">
        <f t="shared" si="32"/>
        <v>7.8326434286257101</v>
      </c>
    </row>
    <row r="21" spans="1:33" x14ac:dyDescent="0.2">
      <c r="A21">
        <f t="shared" si="5"/>
        <v>0.05</v>
      </c>
      <c r="B21" s="7">
        <v>19</v>
      </c>
      <c r="C21" s="7">
        <f t="shared" si="6"/>
        <v>20</v>
      </c>
      <c r="D21" s="2">
        <f t="shared" si="7"/>
        <v>5.2631578947368418E-2</v>
      </c>
      <c r="E21" s="2">
        <f t="shared" si="8"/>
        <v>0.05</v>
      </c>
      <c r="F21" s="1">
        <v>0.1873656640603</v>
      </c>
      <c r="G21" s="1">
        <v>0.2376100986329</v>
      </c>
      <c r="H21" s="1">
        <v>0.30108379008140002</v>
      </c>
      <c r="I21" s="1">
        <v>0.44250202067760003</v>
      </c>
      <c r="J21" s="1">
        <f t="shared" si="22"/>
        <v>0.2970286142135623</v>
      </c>
      <c r="K21" s="1">
        <f t="shared" si="21"/>
        <v>0.35207855584279568</v>
      </c>
      <c r="L21" s="1">
        <f t="shared" si="23"/>
        <v>0.41829086706256413</v>
      </c>
      <c r="M21" s="1">
        <f t="shared" si="24"/>
        <v>0.55633126690213874</v>
      </c>
      <c r="N21" s="1">
        <f t="shared" si="25"/>
        <v>1.585288402244124</v>
      </c>
      <c r="O21" s="1">
        <f t="shared" si="26"/>
        <v>1.4817491254306736</v>
      </c>
      <c r="P21" s="1">
        <f t="shared" si="27"/>
        <v>1.3892839164455728</v>
      </c>
      <c r="Q21" s="1">
        <f t="shared" si="28"/>
        <v>1.2572400597182196</v>
      </c>
      <c r="R21" s="11">
        <f t="shared" si="0"/>
        <v>3.5599476171457001</v>
      </c>
      <c r="S21" s="11">
        <f t="shared" si="1"/>
        <v>4.5145918740251005</v>
      </c>
      <c r="T21" s="11">
        <f t="shared" si="2"/>
        <v>5.7205920115466009</v>
      </c>
      <c r="U21" s="11">
        <f t="shared" si="3"/>
        <v>8.4075383928744003</v>
      </c>
      <c r="V21" s="23">
        <f t="shared" si="9"/>
        <v>1.6847634398686751E-14</v>
      </c>
      <c r="W21" s="23">
        <f t="shared" si="10"/>
        <v>3.0531133177191805E-15</v>
      </c>
      <c r="X21" s="23">
        <f t="shared" si="11"/>
        <v>-4.9016346537200661E-14</v>
      </c>
      <c r="Y21" s="23">
        <f t="shared" si="12"/>
        <v>-5.5622173533720343E-14</v>
      </c>
      <c r="Z21" s="14">
        <f t="shared" si="13"/>
        <v>1.2697458304707672</v>
      </c>
      <c r="AA21" s="14">
        <f t="shared" si="14"/>
        <v>1.5073147894333012</v>
      </c>
      <c r="AB21" s="14">
        <f t="shared" si="15"/>
        <v>1.7440722985582371</v>
      </c>
      <c r="AC21" s="14">
        <f t="shared" si="16"/>
        <v>2.1291287311249119</v>
      </c>
      <c r="AD21" s="11">
        <f t="shared" si="29"/>
        <v>3.3725819530854002</v>
      </c>
      <c r="AE21" s="11">
        <f t="shared" si="30"/>
        <v>4.2769817753922004</v>
      </c>
      <c r="AF21" s="11">
        <f t="shared" si="31"/>
        <v>5.4195082214652004</v>
      </c>
      <c r="AG21" s="11">
        <f t="shared" si="32"/>
        <v>7.9650363721968009</v>
      </c>
    </row>
    <row r="22" spans="1:33" x14ac:dyDescent="0.2">
      <c r="A22">
        <f t="shared" si="5"/>
        <v>4.7619047619047616E-2</v>
      </c>
      <c r="B22" s="7">
        <f>B20+2</f>
        <v>20</v>
      </c>
      <c r="C22" s="7">
        <f t="shared" si="6"/>
        <v>21</v>
      </c>
      <c r="D22" s="2">
        <f t="shared" si="7"/>
        <v>0.05</v>
      </c>
      <c r="E22" s="2">
        <f t="shared" si="8"/>
        <v>4.7619047619047616E-2</v>
      </c>
      <c r="F22" s="1">
        <v>0.1786867066043</v>
      </c>
      <c r="G22" s="1">
        <v>0.22694838656249999</v>
      </c>
      <c r="H22" s="1">
        <v>0.28815383549971602</v>
      </c>
      <c r="I22" s="1">
        <v>0.425597262295</v>
      </c>
      <c r="J22" s="1">
        <f t="shared" si="22"/>
        <v>0.28312883556311341</v>
      </c>
      <c r="K22" s="1">
        <f t="shared" si="21"/>
        <v>0.33626711687994282</v>
      </c>
      <c r="L22" s="1">
        <f t="shared" si="23"/>
        <v>0.40051574968105896</v>
      </c>
      <c r="M22" s="1">
        <f t="shared" si="24"/>
        <v>0.53584111663872203</v>
      </c>
      <c r="N22" s="1">
        <f t="shared" si="25"/>
        <v>1.5844985950191555</v>
      </c>
      <c r="O22" s="1">
        <f t="shared" si="26"/>
        <v>1.481689832535281</v>
      </c>
      <c r="P22" s="1">
        <f t="shared" si="27"/>
        <v>1.3899372499640168</v>
      </c>
      <c r="Q22" s="1">
        <f t="shared" si="28"/>
        <v>1.2590332789013741</v>
      </c>
      <c r="R22" s="11">
        <f t="shared" si="0"/>
        <v>3.5737341320859999</v>
      </c>
      <c r="S22" s="11">
        <f t="shared" si="1"/>
        <v>4.5389677312499996</v>
      </c>
      <c r="T22" s="11">
        <f t="shared" si="2"/>
        <v>5.7630767099943201</v>
      </c>
      <c r="U22" s="11">
        <f t="shared" si="3"/>
        <v>8.5119452458999998</v>
      </c>
      <c r="V22" s="23">
        <f t="shared" si="9"/>
        <v>7.4940054162198066E-16</v>
      </c>
      <c r="W22" s="23">
        <f t="shared" si="10"/>
        <v>-8.9049490004100562E-11</v>
      </c>
      <c r="X22" s="23">
        <f t="shared" si="11"/>
        <v>-5.0255549721711645E-10</v>
      </c>
      <c r="Y22" s="23">
        <f t="shared" si="12"/>
        <v>1.6647794254254222E-13</v>
      </c>
      <c r="Z22" s="14">
        <f t="shared" si="13"/>
        <v>1.2736110245146914</v>
      </c>
      <c r="AA22" s="14">
        <f t="shared" si="14"/>
        <v>1.5126996142289653</v>
      </c>
      <c r="AB22" s="14">
        <f t="shared" si="15"/>
        <v>1.7514714831405938</v>
      </c>
      <c r="AC22" s="14">
        <f t="shared" si="16"/>
        <v>2.1414705000010619</v>
      </c>
      <c r="AD22" s="11">
        <f t="shared" si="29"/>
        <v>3.3950474254817</v>
      </c>
      <c r="AE22" s="11">
        <f t="shared" si="30"/>
        <v>4.3120193446875001</v>
      </c>
      <c r="AF22" s="11">
        <f t="shared" si="31"/>
        <v>5.4749228744946041</v>
      </c>
      <c r="AG22" s="11">
        <f t="shared" si="32"/>
        <v>8.0863479836050001</v>
      </c>
    </row>
    <row r="23" spans="1:33" x14ac:dyDescent="0.2">
      <c r="A23">
        <f t="shared" si="5"/>
        <v>4.3478260869565216E-2</v>
      </c>
      <c r="B23" s="7">
        <f t="shared" ref="B23:B28" si="33">B22+2</f>
        <v>22</v>
      </c>
      <c r="C23" s="7">
        <f t="shared" si="6"/>
        <v>23</v>
      </c>
      <c r="D23" s="2">
        <f t="shared" si="7"/>
        <v>4.5454545454545456E-2</v>
      </c>
      <c r="E23" s="2">
        <f t="shared" si="8"/>
        <v>4.3478260869565216E-2</v>
      </c>
      <c r="F23" s="1">
        <v>0.16352829777069999</v>
      </c>
      <c r="G23" s="1">
        <v>0.2082428863704</v>
      </c>
      <c r="H23" s="1">
        <v>0.26532921636169998</v>
      </c>
      <c r="I23" s="1">
        <v>0.39527636677889999</v>
      </c>
      <c r="J23" s="1">
        <f t="shared" si="22"/>
        <v>0.25886555089305219</v>
      </c>
      <c r="K23" s="1">
        <f t="shared" si="21"/>
        <v>0.30849710781876083</v>
      </c>
      <c r="L23" s="1">
        <f t="shared" si="23"/>
        <v>0.36904265551980675</v>
      </c>
      <c r="M23" s="1">
        <f t="shared" si="24"/>
        <v>0.49881276637272765</v>
      </c>
      <c r="N23" s="1">
        <f t="shared" si="25"/>
        <v>1.5830015625554572</v>
      </c>
      <c r="O23" s="1">
        <f t="shared" si="26"/>
        <v>1.4814292732671761</v>
      </c>
      <c r="P23" s="1">
        <f t="shared" si="27"/>
        <v>1.3908858608948793</v>
      </c>
      <c r="Q23" s="1">
        <f t="shared" si="28"/>
        <v>1.2619342017271205</v>
      </c>
      <c r="R23" s="11">
        <f t="shared" si="0"/>
        <v>3.5976225509553998</v>
      </c>
      <c r="S23" s="11">
        <f t="shared" si="1"/>
        <v>4.5813435001488001</v>
      </c>
      <c r="T23" s="11">
        <f t="shared" si="2"/>
        <v>5.8372427599573991</v>
      </c>
      <c r="U23" s="11">
        <f t="shared" si="3"/>
        <v>8.6960800691357996</v>
      </c>
      <c r="V23" s="23">
        <f t="shared" si="9"/>
        <v>-4.496403249731884E-14</v>
      </c>
      <c r="W23" s="23">
        <f t="shared" si="10"/>
        <v>-6.9944050551384862E-15</v>
      </c>
      <c r="X23" s="23">
        <f t="shared" si="11"/>
        <v>1.73749903353837E-14</v>
      </c>
      <c r="Y23" s="23">
        <f t="shared" si="12"/>
        <v>-2.6201263381153694E-14</v>
      </c>
      <c r="Z23" s="14">
        <f t="shared" si="13"/>
        <v>1.2802732247878812</v>
      </c>
      <c r="AA23" s="14">
        <f t="shared" si="14"/>
        <v>1.5219922957539818</v>
      </c>
      <c r="AB23" s="14">
        <f t="shared" si="15"/>
        <v>1.7642585552073253</v>
      </c>
      <c r="AC23" s="14">
        <f t="shared" si="16"/>
        <v>2.1628723573588324</v>
      </c>
      <c r="AD23" s="11">
        <f t="shared" si="29"/>
        <v>3.4340942531846999</v>
      </c>
      <c r="AE23" s="11">
        <f t="shared" si="30"/>
        <v>4.3731006137783996</v>
      </c>
      <c r="AF23" s="11">
        <f t="shared" si="31"/>
        <v>5.5719135435956995</v>
      </c>
      <c r="AG23" s="11">
        <f t="shared" si="32"/>
        <v>8.3008037023568999</v>
      </c>
    </row>
    <row r="24" spans="1:33" x14ac:dyDescent="0.2">
      <c r="A24">
        <f t="shared" si="5"/>
        <v>0.04</v>
      </c>
      <c r="B24" s="7">
        <f t="shared" si="33"/>
        <v>24</v>
      </c>
      <c r="C24" s="7">
        <f t="shared" si="6"/>
        <v>25</v>
      </c>
      <c r="D24" s="2">
        <f t="shared" si="7"/>
        <v>4.1666666666666664E-2</v>
      </c>
      <c r="E24" s="2">
        <f t="shared" si="8"/>
        <v>0.04</v>
      </c>
      <c r="F24" s="1">
        <v>0.1507334012199</v>
      </c>
      <c r="G24" s="1">
        <v>0.1923716440198</v>
      </c>
      <c r="H24" s="1">
        <v>0.24582542201579999</v>
      </c>
      <c r="I24" s="1">
        <v>0.36888626346370001</v>
      </c>
      <c r="J24" s="1">
        <f t="shared" si="22"/>
        <v>0.23840419038085259</v>
      </c>
      <c r="K24" s="1">
        <f t="shared" si="21"/>
        <v>0.28491415291815436</v>
      </c>
      <c r="L24" s="1">
        <f t="shared" si="23"/>
        <v>0.34206677534243202</v>
      </c>
      <c r="M24" s="1">
        <f t="shared" si="24"/>
        <v>0.466330076879369</v>
      </c>
      <c r="N24" s="1">
        <f t="shared" si="25"/>
        <v>1.5816281491124355</v>
      </c>
      <c r="O24" s="1">
        <f t="shared" si="26"/>
        <v>1.4810610699403772</v>
      </c>
      <c r="P24" s="1">
        <f t="shared" si="27"/>
        <v>1.3915028500203135</v>
      </c>
      <c r="Q24" s="1">
        <f t="shared" si="28"/>
        <v>1.2641567959205342</v>
      </c>
      <c r="R24" s="11">
        <f t="shared" si="0"/>
        <v>3.6176016292776003</v>
      </c>
      <c r="S24" s="11">
        <f t="shared" si="1"/>
        <v>4.6169194564752001</v>
      </c>
      <c r="T24" s="11">
        <f t="shared" si="2"/>
        <v>5.8998101283792002</v>
      </c>
      <c r="U24" s="11">
        <f t="shared" si="3"/>
        <v>8.8532703231288004</v>
      </c>
      <c r="V24" s="23">
        <f t="shared" si="9"/>
        <v>3.2834845953289005E-14</v>
      </c>
      <c r="W24" s="23">
        <f t="shared" si="10"/>
        <v>4.3298697960381105E-15</v>
      </c>
      <c r="X24" s="23">
        <f t="shared" si="11"/>
        <v>-2.8144153674247718E-14</v>
      </c>
      <c r="Y24" s="23">
        <f t="shared" si="12"/>
        <v>-1.5210055437364645E-14</v>
      </c>
      <c r="Z24" s="14">
        <f t="shared" si="13"/>
        <v>1.2858112729167435</v>
      </c>
      <c r="AA24" s="14">
        <f t="shared" si="14"/>
        <v>1.5297276983813932</v>
      </c>
      <c r="AB24" s="14">
        <f t="shared" si="15"/>
        <v>1.7749201687631899</v>
      </c>
      <c r="AC24" s="14">
        <f t="shared" si="16"/>
        <v>2.1807869187983209</v>
      </c>
      <c r="AD24" s="11">
        <f t="shared" si="29"/>
        <v>3.4668682280577001</v>
      </c>
      <c r="AE24" s="11">
        <f t="shared" si="30"/>
        <v>4.4245478124554003</v>
      </c>
      <c r="AF24" s="11">
        <f t="shared" si="31"/>
        <v>5.6539847063634001</v>
      </c>
      <c r="AG24" s="11">
        <f t="shared" si="32"/>
        <v>8.4843840596650999</v>
      </c>
    </row>
    <row r="25" spans="1:33" x14ac:dyDescent="0.2">
      <c r="A25">
        <f t="shared" si="5"/>
        <v>3.7037037037037035E-2</v>
      </c>
      <c r="B25" s="7">
        <f t="shared" si="33"/>
        <v>26</v>
      </c>
      <c r="C25" s="7">
        <f t="shared" si="6"/>
        <v>27</v>
      </c>
      <c r="D25" s="2">
        <f t="shared" si="7"/>
        <v>3.8461538461538464E-2</v>
      </c>
      <c r="E25" s="2">
        <f t="shared" si="8"/>
        <v>3.7037037037037035E-2</v>
      </c>
      <c r="F25" s="1">
        <v>0.1397906745086</v>
      </c>
      <c r="G25" s="1">
        <v>0.17873878796750001</v>
      </c>
      <c r="H25" s="1">
        <v>0.22897293063089999</v>
      </c>
      <c r="I25" s="1">
        <v>0.34573041031579999</v>
      </c>
      <c r="J25" s="1">
        <f t="shared" si="22"/>
        <v>0.22092219194555585</v>
      </c>
      <c r="K25" s="1">
        <f t="shared" si="21"/>
        <v>0.26464846939705111</v>
      </c>
      <c r="L25" s="1">
        <f t="shared" si="23"/>
        <v>0.31870793094203864</v>
      </c>
      <c r="M25" s="1">
        <f t="shared" si="24"/>
        <v>0.43765867480965082</v>
      </c>
      <c r="N25" s="1">
        <f t="shared" si="25"/>
        <v>1.5803786105343143</v>
      </c>
      <c r="O25" s="1">
        <f t="shared" si="26"/>
        <v>1.4806437506176444</v>
      </c>
      <c r="P25" s="1">
        <f t="shared" si="27"/>
        <v>1.3919022220831412</v>
      </c>
      <c r="Q25" s="1">
        <f t="shared" si="28"/>
        <v>1.2658958013264756</v>
      </c>
      <c r="R25" s="11">
        <f t="shared" si="0"/>
        <v>3.6345575372235999</v>
      </c>
      <c r="S25" s="11">
        <f t="shared" si="1"/>
        <v>4.6472084871549999</v>
      </c>
      <c r="T25" s="11">
        <f t="shared" si="2"/>
        <v>5.9532961964033992</v>
      </c>
      <c r="U25" s="11">
        <f t="shared" si="3"/>
        <v>8.9889906682107998</v>
      </c>
      <c r="V25" s="23">
        <f t="shared" si="9"/>
        <v>-3.9801495432811862E-14</v>
      </c>
      <c r="W25" s="23">
        <f t="shared" si="10"/>
        <v>4.1605607847827741E-14</v>
      </c>
      <c r="X25" s="23">
        <f t="shared" si="11"/>
        <v>-2.6117996654306808E-14</v>
      </c>
      <c r="Y25" s="23">
        <f t="shared" si="12"/>
        <v>-3.5749181392930041E-14</v>
      </c>
      <c r="Z25" s="14">
        <f t="shared" si="13"/>
        <v>1.2904873806670469</v>
      </c>
      <c r="AA25" s="14">
        <f t="shared" si="14"/>
        <v>1.5362667139888457</v>
      </c>
      <c r="AB25" s="14">
        <f t="shared" si="15"/>
        <v>1.7839450487546389</v>
      </c>
      <c r="AC25" s="14">
        <f t="shared" si="16"/>
        <v>2.1960005694564257</v>
      </c>
      <c r="AD25" s="11">
        <f t="shared" si="29"/>
        <v>3.4947668627150001</v>
      </c>
      <c r="AE25" s="11">
        <f t="shared" si="30"/>
        <v>4.4684696991875006</v>
      </c>
      <c r="AF25" s="11">
        <f t="shared" si="31"/>
        <v>5.7243232657725001</v>
      </c>
      <c r="AG25" s="11">
        <f t="shared" si="32"/>
        <v>8.6432602578949993</v>
      </c>
    </row>
    <row r="26" spans="1:33" x14ac:dyDescent="0.2">
      <c r="A26">
        <f t="shared" si="5"/>
        <v>3.4482758620689655E-2</v>
      </c>
      <c r="B26" s="7">
        <f t="shared" si="33"/>
        <v>28</v>
      </c>
      <c r="C26" s="7">
        <f t="shared" si="6"/>
        <v>29</v>
      </c>
      <c r="D26" s="2">
        <f t="shared" si="7"/>
        <v>3.5714285714285712E-2</v>
      </c>
      <c r="E26" s="2">
        <f t="shared" si="8"/>
        <v>3.4482758620689655E-2</v>
      </c>
      <c r="F26" s="1">
        <v>0.13032598743109999</v>
      </c>
      <c r="G26" s="1">
        <v>0.16690379381869999</v>
      </c>
      <c r="H26" s="1">
        <v>0.2142693048922</v>
      </c>
      <c r="I26" s="1">
        <v>0.32526199264130001</v>
      </c>
      <c r="J26" s="1">
        <f t="shared" si="22"/>
        <v>0.20581666518655062</v>
      </c>
      <c r="K26" s="1">
        <f t="shared" si="21"/>
        <v>0.24705263800047095</v>
      </c>
      <c r="L26" s="1">
        <f t="shared" si="23"/>
        <v>0.29829617132961717</v>
      </c>
      <c r="M26" s="1">
        <f t="shared" si="24"/>
        <v>0.41219839277250869</v>
      </c>
      <c r="N26" s="1">
        <f t="shared" si="25"/>
        <v>1.5792450089462058</v>
      </c>
      <c r="O26" s="1">
        <f t="shared" si="26"/>
        <v>1.480209840339717</v>
      </c>
      <c r="P26" s="1">
        <f t="shared" si="27"/>
        <v>1.3921554068590996</v>
      </c>
      <c r="Q26" s="1">
        <f t="shared" si="28"/>
        <v>1.2672811521113763</v>
      </c>
      <c r="R26" s="11">
        <f t="shared" si="0"/>
        <v>3.6491276480708001</v>
      </c>
      <c r="S26" s="11">
        <f t="shared" si="1"/>
        <v>4.6733062269236001</v>
      </c>
      <c r="T26" s="11">
        <f t="shared" si="2"/>
        <v>5.9995405369816002</v>
      </c>
      <c r="U26" s="11">
        <f t="shared" si="3"/>
        <v>9.1073357939564001</v>
      </c>
      <c r="V26" s="23">
        <f t="shared" si="9"/>
        <v>1.1018963519404679E-14</v>
      </c>
      <c r="W26" s="23">
        <f t="shared" si="10"/>
        <v>-4.1161518637977679E-14</v>
      </c>
      <c r="X26" s="23">
        <f t="shared" si="11"/>
        <v>3.2834845953289005E-14</v>
      </c>
      <c r="Y26" s="23">
        <f t="shared" si="12"/>
        <v>2.2815083156046967E-14</v>
      </c>
      <c r="Z26" s="14">
        <f t="shared" si="13"/>
        <v>1.2944881385006743</v>
      </c>
      <c r="AA26" s="14">
        <f t="shared" si="14"/>
        <v>1.5418667926911849</v>
      </c>
      <c r="AB26" s="14">
        <f t="shared" si="15"/>
        <v>1.7916828891261405</v>
      </c>
      <c r="AC26" s="14">
        <f t="shared" si="16"/>
        <v>2.2090802199775608</v>
      </c>
      <c r="AD26" s="11">
        <f t="shared" si="29"/>
        <v>3.5188016606396997</v>
      </c>
      <c r="AE26" s="11">
        <f t="shared" si="30"/>
        <v>4.5064024331049</v>
      </c>
      <c r="AF26" s="11">
        <f t="shared" si="31"/>
        <v>5.7852712320894</v>
      </c>
      <c r="AG26" s="11">
        <f t="shared" si="32"/>
        <v>8.7820738013151001</v>
      </c>
    </row>
    <row r="27" spans="1:33" x14ac:dyDescent="0.2">
      <c r="A27">
        <f t="shared" si="5"/>
        <v>3.2258064516129031E-2</v>
      </c>
      <c r="B27" s="7">
        <f t="shared" si="33"/>
        <v>30</v>
      </c>
      <c r="C27" s="7">
        <f t="shared" si="6"/>
        <v>31</v>
      </c>
      <c r="D27" s="2">
        <f t="shared" si="7"/>
        <v>3.3333333333333333E-2</v>
      </c>
      <c r="E27" s="2">
        <f t="shared" si="8"/>
        <v>3.2258064516129031E-2</v>
      </c>
      <c r="F27" s="1">
        <v>0.1220594019848</v>
      </c>
      <c r="G27" s="1">
        <v>0.15653418200210001</v>
      </c>
      <c r="H27" s="1">
        <v>0.201330606523</v>
      </c>
      <c r="I27" s="1">
        <v>0.3070475586502</v>
      </c>
      <c r="J27" s="1">
        <f t="shared" si="22"/>
        <v>0.19263617565013524</v>
      </c>
      <c r="K27" s="1">
        <f t="shared" si="21"/>
        <v>0.23163576165011646</v>
      </c>
      <c r="L27" s="1">
        <f t="shared" si="23"/>
        <v>0.28031432699884795</v>
      </c>
      <c r="M27" s="1">
        <f t="shared" si="24"/>
        <v>0.38945977034146706</v>
      </c>
      <c r="N27" s="1">
        <f t="shared" si="25"/>
        <v>1.578216610254441</v>
      </c>
      <c r="O27" s="1">
        <f t="shared" si="26"/>
        <v>1.4797775072987502</v>
      </c>
      <c r="P27" s="1">
        <f t="shared" si="27"/>
        <v>1.3923085607295622</v>
      </c>
      <c r="Q27" s="1">
        <f t="shared" si="28"/>
        <v>1.2684021070011311</v>
      </c>
      <c r="R27" s="11">
        <f t="shared" si="0"/>
        <v>3.661782059544</v>
      </c>
      <c r="S27" s="11">
        <f t="shared" si="1"/>
        <v>4.6960254600630007</v>
      </c>
      <c r="T27" s="11">
        <f t="shared" si="2"/>
        <v>6.0399181956900003</v>
      </c>
      <c r="U27" s="11">
        <f t="shared" si="3"/>
        <v>9.2114267595060006</v>
      </c>
      <c r="V27" s="23">
        <f t="shared" si="9"/>
        <v>-8.0768725041480138E-15</v>
      </c>
      <c r="W27" s="23">
        <f t="shared" si="10"/>
        <v>2.5091040356528538E-14</v>
      </c>
      <c r="X27" s="23">
        <f t="shared" si="11"/>
        <v>-1.7486012637846216E-14</v>
      </c>
      <c r="Y27" s="23">
        <f t="shared" si="12"/>
        <v>1.6819878823071122E-14</v>
      </c>
      <c r="Z27" s="14">
        <f t="shared" si="13"/>
        <v>1.2979499304299495</v>
      </c>
      <c r="AA27" s="14">
        <f t="shared" si="14"/>
        <v>1.5467165041599484</v>
      </c>
      <c r="AB27" s="14">
        <f t="shared" si="15"/>
        <v>1.7983904680950724</v>
      </c>
      <c r="AC27" s="14">
        <f t="shared" si="16"/>
        <v>2.220444752439287</v>
      </c>
      <c r="AD27" s="11">
        <f t="shared" si="29"/>
        <v>3.5397226575592002</v>
      </c>
      <c r="AE27" s="11">
        <f t="shared" si="30"/>
        <v>4.5394912780609005</v>
      </c>
      <c r="AF27" s="11">
        <f t="shared" si="31"/>
        <v>5.838587589167</v>
      </c>
      <c r="AG27" s="11">
        <f t="shared" si="32"/>
        <v>8.9043792008558</v>
      </c>
    </row>
    <row r="28" spans="1:33" x14ac:dyDescent="0.2">
      <c r="A28">
        <f t="shared" si="5"/>
        <v>3.0303030303030304E-2</v>
      </c>
      <c r="B28" s="7">
        <f t="shared" si="33"/>
        <v>32</v>
      </c>
      <c r="C28" s="7">
        <f t="shared" si="6"/>
        <v>33</v>
      </c>
      <c r="D28" s="2">
        <f t="shared" si="7"/>
        <v>3.125E-2</v>
      </c>
      <c r="E28" s="2">
        <f t="shared" si="8"/>
        <v>3.0303030303030304E-2</v>
      </c>
      <c r="F28" s="1">
        <v>0.114777345463</v>
      </c>
      <c r="G28" s="1">
        <v>0.14737443037110001</v>
      </c>
      <c r="H28" s="1">
        <v>0.1898586675567</v>
      </c>
      <c r="I28" s="1">
        <v>0.29074008364229997</v>
      </c>
      <c r="J28" s="1">
        <f t="shared" si="22"/>
        <v>0.18103627252208465</v>
      </c>
      <c r="K28" s="1">
        <f t="shared" si="21"/>
        <v>0.21801936091053398</v>
      </c>
      <c r="L28" s="1">
        <f t="shared" si="23"/>
        <v>0.26435774554035862</v>
      </c>
      <c r="M28" s="1">
        <f t="shared" si="24"/>
        <v>0.36904265551980675</v>
      </c>
      <c r="N28" s="1">
        <f t="shared" si="25"/>
        <v>1.5772822745795605</v>
      </c>
      <c r="O28" s="1">
        <f t="shared" si="26"/>
        <v>1.479356767395434</v>
      </c>
      <c r="P28" s="1">
        <f t="shared" si="27"/>
        <v>1.3923922933958754</v>
      </c>
      <c r="Q28" s="1">
        <f t="shared" si="28"/>
        <v>1.2693215565482299</v>
      </c>
      <c r="R28" s="11">
        <f t="shared" si="0"/>
        <v>3.6728750548160001</v>
      </c>
      <c r="S28" s="11">
        <f t="shared" si="1"/>
        <v>4.7159817718752004</v>
      </c>
      <c r="T28" s="11">
        <f t="shared" si="2"/>
        <v>6.0754773618144</v>
      </c>
      <c r="U28" s="11">
        <f t="shared" si="3"/>
        <v>9.3036826765535992</v>
      </c>
      <c r="V28" s="23">
        <f t="shared" si="9"/>
        <v>-3.2085445411667024E-14</v>
      </c>
      <c r="W28" s="23">
        <f t="shared" si="10"/>
        <v>4.5713433038940821E-14</v>
      </c>
      <c r="X28" s="23">
        <f t="shared" si="11"/>
        <v>2.2204460492503131E-15</v>
      </c>
      <c r="Y28" s="23">
        <f t="shared" si="12"/>
        <v>-9.9996333435825591E-10</v>
      </c>
      <c r="Z28" s="14">
        <f t="shared" si="13"/>
        <v>1.3009747490566452</v>
      </c>
      <c r="AA28" s="14">
        <f t="shared" si="14"/>
        <v>1.5509571175012427</v>
      </c>
      <c r="AB28" s="14">
        <f t="shared" si="15"/>
        <v>1.8042605642159613</v>
      </c>
      <c r="AC28" s="14">
        <f t="shared" si="16"/>
        <v>2.2304103085033513</v>
      </c>
      <c r="AD28" s="11">
        <f t="shared" si="29"/>
        <v>3.558097709353</v>
      </c>
      <c r="AE28" s="11">
        <f t="shared" si="30"/>
        <v>4.5686073415041006</v>
      </c>
      <c r="AF28" s="11">
        <f t="shared" si="31"/>
        <v>5.8856186942577002</v>
      </c>
      <c r="AG28" s="11">
        <f t="shared" si="32"/>
        <v>9.0129425929112994</v>
      </c>
    </row>
    <row r="29" spans="1:33" x14ac:dyDescent="0.2">
      <c r="A29">
        <f t="shared" si="5"/>
        <v>2.7027027027027029E-2</v>
      </c>
      <c r="B29" s="7">
        <f>B28+4</f>
        <v>36</v>
      </c>
      <c r="C29" s="7">
        <f t="shared" si="6"/>
        <v>37</v>
      </c>
      <c r="D29" s="2">
        <f t="shared" si="7"/>
        <v>2.7777777777777776E-2</v>
      </c>
      <c r="E29" s="2">
        <f t="shared" si="8"/>
        <v>2.7027027027027029E-2</v>
      </c>
      <c r="F29" s="1">
        <v>0.10253903546199999</v>
      </c>
      <c r="G29" s="1">
        <v>0.13192782578330001</v>
      </c>
      <c r="H29" s="1">
        <v>0.17042274390199999</v>
      </c>
      <c r="I29" s="1">
        <v>0.26277543337859999</v>
      </c>
      <c r="J29" s="1">
        <f t="shared" si="22"/>
        <v>0.16156611126074005</v>
      </c>
      <c r="K29" s="1">
        <f t="shared" si="21"/>
        <v>0.19506432296909315</v>
      </c>
      <c r="L29" s="1">
        <f t="shared" si="23"/>
        <v>0.23730141409765559</v>
      </c>
      <c r="M29" s="1">
        <f t="shared" si="24"/>
        <v>0.33391537091908419</v>
      </c>
      <c r="N29" s="1">
        <f t="shared" si="25"/>
        <v>1.5756546814858128</v>
      </c>
      <c r="O29" s="1">
        <f t="shared" si="26"/>
        <v>1.4785684658329694</v>
      </c>
      <c r="P29" s="1">
        <f t="shared" si="27"/>
        <v>1.3924280801048101</v>
      </c>
      <c r="Q29" s="1">
        <f t="shared" si="28"/>
        <v>1.2707252220110989</v>
      </c>
      <c r="R29" s="11">
        <f t="shared" si="0"/>
        <v>3.691405276632</v>
      </c>
      <c r="S29" s="11">
        <f t="shared" si="1"/>
        <v>4.7494017281988006</v>
      </c>
      <c r="T29" s="11">
        <f t="shared" si="2"/>
        <v>6.135218780472</v>
      </c>
      <c r="U29" s="11">
        <f t="shared" si="3"/>
        <v>9.4599156016296</v>
      </c>
      <c r="V29" s="23">
        <f t="shared" si="9"/>
        <v>1.7597034940308731E-14</v>
      </c>
      <c r="W29" s="23">
        <f t="shared" si="10"/>
        <v>-4.4103609653234344E-14</v>
      </c>
      <c r="X29" s="23">
        <f t="shared" si="11"/>
        <v>2.3286927941512658E-14</v>
      </c>
      <c r="Y29" s="23">
        <f t="shared" si="12"/>
        <v>-2.7755575615628914E-14</v>
      </c>
      <c r="Z29" s="14">
        <f t="shared" si="13"/>
        <v>1.3060072193292693</v>
      </c>
      <c r="AA29" s="14">
        <f t="shared" si="14"/>
        <v>1.5580186581557887</v>
      </c>
      <c r="AB29" s="14">
        <f t="shared" si="15"/>
        <v>1.8140457385656659</v>
      </c>
      <c r="AC29" s="14">
        <f t="shared" si="16"/>
        <v>2.2470634614203528</v>
      </c>
      <c r="AD29" s="11">
        <f t="shared" si="29"/>
        <v>3.5888662411699999</v>
      </c>
      <c r="AE29" s="11">
        <f t="shared" si="30"/>
        <v>4.6174739024155</v>
      </c>
      <c r="AF29" s="11">
        <f t="shared" si="31"/>
        <v>5.9647960365699992</v>
      </c>
      <c r="AG29" s="11">
        <f t="shared" si="32"/>
        <v>9.1971401682509999</v>
      </c>
    </row>
    <row r="30" spans="1:33" x14ac:dyDescent="0.2">
      <c r="A30">
        <f t="shared" si="5"/>
        <v>2.4390243902439025E-2</v>
      </c>
      <c r="B30" s="7">
        <f t="shared" ref="B30:B35" si="34">B29+4</f>
        <v>40</v>
      </c>
      <c r="C30" s="7">
        <f t="shared" si="6"/>
        <v>41</v>
      </c>
      <c r="D30" s="2">
        <f t="shared" si="7"/>
        <v>2.5000000000000001E-2</v>
      </c>
      <c r="E30" s="2">
        <f t="shared" si="8"/>
        <v>2.4390243902439025E-2</v>
      </c>
      <c r="F30" s="1">
        <v>9.2656669906029998E-2</v>
      </c>
      <c r="G30" s="1">
        <v>0.119407023955</v>
      </c>
      <c r="H30" s="1">
        <v>0.1545860523639</v>
      </c>
      <c r="I30" s="1">
        <v>0.2396789916048</v>
      </c>
      <c r="J30" s="1">
        <f t="shared" si="22"/>
        <v>0.14586850331224344</v>
      </c>
      <c r="K30" s="1">
        <f t="shared" si="21"/>
        <v>0.17646691180696539</v>
      </c>
      <c r="L30" s="1">
        <f t="shared" si="23"/>
        <v>0.21524002964853872</v>
      </c>
      <c r="M30" s="1">
        <f t="shared" si="24"/>
        <v>0.30480720382243931</v>
      </c>
      <c r="N30" s="1">
        <f t="shared" si="25"/>
        <v>1.5742903717582286</v>
      </c>
      <c r="O30" s="1">
        <f t="shared" si="26"/>
        <v>1.4778603968345205</v>
      </c>
      <c r="P30" s="1">
        <f t="shared" si="27"/>
        <v>1.3923638410912877</v>
      </c>
      <c r="Q30" s="1">
        <f t="shared" si="28"/>
        <v>1.2717310006253173</v>
      </c>
      <c r="R30" s="11">
        <f t="shared" si="0"/>
        <v>3.7062667962411999</v>
      </c>
      <c r="S30" s="11">
        <f t="shared" si="1"/>
        <v>4.7762809581999992</v>
      </c>
      <c r="T30" s="11">
        <f t="shared" si="2"/>
        <v>6.1834420945559998</v>
      </c>
      <c r="U30" s="11">
        <f t="shared" si="3"/>
        <v>9.5871596641919989</v>
      </c>
      <c r="V30" s="23">
        <f t="shared" si="9"/>
        <v>-3.3861802251067274E-15</v>
      </c>
      <c r="W30" s="23">
        <f t="shared" si="10"/>
        <v>3.5665914666083154E-14</v>
      </c>
      <c r="X30" s="23">
        <f t="shared" si="11"/>
        <v>-3.7747582837255322E-14</v>
      </c>
      <c r="Y30" s="23">
        <f t="shared" si="12"/>
        <v>-5.7953641885433171E-14</v>
      </c>
      <c r="Z30" s="14">
        <f t="shared" si="13"/>
        <v>1.3100251156230933</v>
      </c>
      <c r="AA30" s="14">
        <f t="shared" si="14"/>
        <v>1.5636622014538575</v>
      </c>
      <c r="AB30" s="14">
        <f t="shared" si="15"/>
        <v>1.8218750896467071</v>
      </c>
      <c r="AC30" s="14">
        <f t="shared" si="16"/>
        <v>2.2604246681954616</v>
      </c>
      <c r="AD30" s="11">
        <f t="shared" si="29"/>
        <v>3.6136101263351699</v>
      </c>
      <c r="AE30" s="11">
        <f t="shared" si="30"/>
        <v>4.6568739342449996</v>
      </c>
      <c r="AF30" s="11">
        <f t="shared" si="31"/>
        <v>6.0288560421920998</v>
      </c>
      <c r="AG30" s="11">
        <f t="shared" si="32"/>
        <v>9.3474806725871993</v>
      </c>
    </row>
    <row r="31" spans="1:33" x14ac:dyDescent="0.2">
      <c r="A31">
        <f t="shared" si="5"/>
        <v>2.2222222222222223E-2</v>
      </c>
      <c r="B31" s="7">
        <f t="shared" si="34"/>
        <v>44</v>
      </c>
      <c r="C31" s="7">
        <f t="shared" si="6"/>
        <v>45</v>
      </c>
      <c r="D31" s="2">
        <f t="shared" si="7"/>
        <v>2.2727272727272728E-2</v>
      </c>
      <c r="E31" s="2">
        <f t="shared" si="8"/>
        <v>2.2222222222222223E-2</v>
      </c>
      <c r="F31" s="1">
        <v>8.4510242337930003E-2</v>
      </c>
      <c r="G31" s="1">
        <v>0.10905380944860001</v>
      </c>
      <c r="H31" s="1">
        <v>0.14143597844770001</v>
      </c>
      <c r="I31" s="1">
        <v>0.22029051949030001</v>
      </c>
      <c r="J31" s="1">
        <f t="shared" si="22"/>
        <v>0.13294591102652331</v>
      </c>
      <c r="K31" s="1">
        <f t="shared" si="21"/>
        <v>0.16109761521907962</v>
      </c>
      <c r="L31" s="1">
        <f t="shared" si="23"/>
        <v>0.19691427786084859</v>
      </c>
      <c r="M31" s="1">
        <f t="shared" si="24"/>
        <v>0.28031432699884795</v>
      </c>
      <c r="N31" s="1">
        <f t="shared" si="25"/>
        <v>1.5731337095794169</v>
      </c>
      <c r="O31" s="1">
        <f t="shared" si="26"/>
        <v>1.4772305161426686</v>
      </c>
      <c r="P31" s="1">
        <f t="shared" si="27"/>
        <v>1.3922502606623763</v>
      </c>
      <c r="Q31" s="1">
        <f t="shared" si="28"/>
        <v>1.2724756727953104</v>
      </c>
      <c r="R31" s="11">
        <f t="shared" si="0"/>
        <v>3.71845066286892</v>
      </c>
      <c r="S31" s="11">
        <f t="shared" si="1"/>
        <v>4.7983676157384005</v>
      </c>
      <c r="T31" s="11">
        <f t="shared" si="2"/>
        <v>6.2231830516988005</v>
      </c>
      <c r="U31" s="11">
        <f t="shared" si="3"/>
        <v>9.6927828575732011</v>
      </c>
      <c r="V31" s="23">
        <f t="shared" si="9"/>
        <v>4.2466030691912238E-15</v>
      </c>
      <c r="W31" s="23">
        <f t="shared" si="10"/>
        <v>-5.3429483060085659E-15</v>
      </c>
      <c r="X31" s="23">
        <f t="shared" si="11"/>
        <v>-2.9536928458639977E-12</v>
      </c>
      <c r="Y31" s="23">
        <f t="shared" si="12"/>
        <v>-4.2771342023684156E-14</v>
      </c>
      <c r="Z31" s="14">
        <f t="shared" si="13"/>
        <v>1.3133070930535438</v>
      </c>
      <c r="AA31" s="14">
        <f t="shared" si="14"/>
        <v>1.5682757800190097</v>
      </c>
      <c r="AB31" s="14">
        <f t="shared" si="15"/>
        <v>1.8282815205005614</v>
      </c>
      <c r="AC31" s="14">
        <f t="shared" si="16"/>
        <v>2.271381573275967</v>
      </c>
      <c r="AD31" s="11">
        <f t="shared" si="29"/>
        <v>3.63394042053099</v>
      </c>
      <c r="AE31" s="11">
        <f t="shared" si="30"/>
        <v>4.6893138062898005</v>
      </c>
      <c r="AF31" s="11">
        <f t="shared" si="31"/>
        <v>6.0817470732511003</v>
      </c>
      <c r="AG31" s="11">
        <f t="shared" si="32"/>
        <v>9.4724923380829011</v>
      </c>
    </row>
    <row r="32" spans="1:33" x14ac:dyDescent="0.2">
      <c r="A32">
        <f t="shared" si="5"/>
        <v>2.0408163265306121E-2</v>
      </c>
      <c r="B32" s="7">
        <f t="shared" si="34"/>
        <v>48</v>
      </c>
      <c r="C32" s="7">
        <f t="shared" si="6"/>
        <v>49</v>
      </c>
      <c r="D32" s="2">
        <f t="shared" si="7"/>
        <v>2.0833333333333332E-2</v>
      </c>
      <c r="E32" s="2">
        <f t="shared" si="8"/>
        <v>2.0408163265306121E-2</v>
      </c>
      <c r="F32" s="1">
        <v>7.7679594778909997E-2</v>
      </c>
      <c r="G32" s="1">
        <v>0.1003507933471</v>
      </c>
      <c r="H32" s="1">
        <v>0.1303436962283</v>
      </c>
      <c r="I32" s="1">
        <v>0.20378865857459999</v>
      </c>
      <c r="J32" s="1">
        <f t="shared" si="22"/>
        <v>0.12212338890652297</v>
      </c>
      <c r="K32" s="1">
        <f t="shared" si="21"/>
        <v>0.1481851289152244</v>
      </c>
      <c r="L32" s="1">
        <f t="shared" si="23"/>
        <v>0.18145326929309713</v>
      </c>
      <c r="M32" s="1">
        <f t="shared" si="24"/>
        <v>0.25943153077375625</v>
      </c>
      <c r="N32" s="1">
        <f t="shared" si="25"/>
        <v>1.5721424558676953</v>
      </c>
      <c r="O32" s="1">
        <f t="shared" si="26"/>
        <v>1.4766712247373255</v>
      </c>
      <c r="P32" s="1">
        <f t="shared" si="27"/>
        <v>1.3921138846275889</v>
      </c>
      <c r="Q32" s="1">
        <f t="shared" si="28"/>
        <v>1.2730420455600935</v>
      </c>
      <c r="R32" s="11">
        <f t="shared" si="0"/>
        <v>3.7286205493876801</v>
      </c>
      <c r="S32" s="11">
        <f t="shared" si="1"/>
        <v>4.8168380806608004</v>
      </c>
      <c r="T32" s="11">
        <f t="shared" si="2"/>
        <v>6.2564974189583999</v>
      </c>
      <c r="U32" s="11">
        <f t="shared" si="3"/>
        <v>9.7818556115808004</v>
      </c>
      <c r="V32" s="23">
        <f t="shared" si="9"/>
        <v>-3.5943470422239443E-15</v>
      </c>
      <c r="W32" s="23">
        <f t="shared" si="10"/>
        <v>-1.0366707492437399E-14</v>
      </c>
      <c r="X32" s="23">
        <f t="shared" si="11"/>
        <v>1.7652546091539989E-14</v>
      </c>
      <c r="Y32" s="23">
        <f t="shared" si="12"/>
        <v>-7.2108985449403917E-14</v>
      </c>
      <c r="Z32" s="14">
        <f t="shared" si="13"/>
        <v>1.316038339351834</v>
      </c>
      <c r="AA32" s="14">
        <f t="shared" si="14"/>
        <v>1.5721177129375481</v>
      </c>
      <c r="AB32" s="14">
        <f t="shared" si="15"/>
        <v>1.8336205107852706</v>
      </c>
      <c r="AC32" s="14">
        <f t="shared" si="16"/>
        <v>2.2805292013847138</v>
      </c>
      <c r="AD32" s="11">
        <f t="shared" si="29"/>
        <v>3.6509409546087697</v>
      </c>
      <c r="AE32" s="11">
        <f t="shared" si="30"/>
        <v>4.7164872873136998</v>
      </c>
      <c r="AF32" s="11">
        <f t="shared" si="31"/>
        <v>6.1261537227301002</v>
      </c>
      <c r="AG32" s="11">
        <f t="shared" si="32"/>
        <v>9.5780669530061999</v>
      </c>
    </row>
    <row r="33" spans="1:33" x14ac:dyDescent="0.2">
      <c r="A33">
        <f t="shared" si="5"/>
        <v>1.8867924528301886E-2</v>
      </c>
      <c r="B33" s="7">
        <f t="shared" si="34"/>
        <v>52</v>
      </c>
      <c r="C33" s="7">
        <f t="shared" si="6"/>
        <v>53</v>
      </c>
      <c r="D33" s="2">
        <f t="shared" si="7"/>
        <v>1.9230769230769232E-2</v>
      </c>
      <c r="E33" s="2">
        <f t="shared" si="8"/>
        <v>1.8867924528301886E-2</v>
      </c>
      <c r="F33" s="1">
        <v>7.1869953620759999E-2</v>
      </c>
      <c r="G33" s="1">
        <v>9.2932941805599995E-2</v>
      </c>
      <c r="H33" s="1">
        <v>0.1208620512997</v>
      </c>
      <c r="I33" s="1">
        <v>0.18957654119850001</v>
      </c>
      <c r="J33" s="1">
        <f t="shared" si="22"/>
        <v>0.11292814500684323</v>
      </c>
      <c r="K33" s="1">
        <f t="shared" si="21"/>
        <v>0.13718517153071252</v>
      </c>
      <c r="L33" s="1">
        <f t="shared" si="23"/>
        <v>0.16823622889732903</v>
      </c>
      <c r="M33" s="1">
        <f t="shared" si="24"/>
        <v>0.24142242497081623</v>
      </c>
      <c r="N33" s="1">
        <f t="shared" si="25"/>
        <v>1.5712845120610091</v>
      </c>
      <c r="O33" s="1">
        <f t="shared" si="26"/>
        <v>1.4761737750396486</v>
      </c>
      <c r="P33" s="1">
        <f t="shared" si="27"/>
        <v>1.3919690017518893</v>
      </c>
      <c r="Q33" s="1">
        <f t="shared" si="28"/>
        <v>1.2734825914880994</v>
      </c>
      <c r="R33" s="11">
        <f t="shared" si="0"/>
        <v>3.7372375882795197</v>
      </c>
      <c r="S33" s="11">
        <f t="shared" si="1"/>
        <v>4.8325129738911992</v>
      </c>
      <c r="T33" s="11">
        <f t="shared" si="2"/>
        <v>6.2848266675844</v>
      </c>
      <c r="U33" s="11">
        <f t="shared" si="3"/>
        <v>9.8579801423220008</v>
      </c>
      <c r="V33" s="23">
        <f t="shared" si="9"/>
        <v>-2.2343238370581275E-15</v>
      </c>
      <c r="W33" s="23">
        <f t="shared" si="10"/>
        <v>-3.0253577421035516E-15</v>
      </c>
      <c r="X33" s="23">
        <f t="shared" si="11"/>
        <v>5.1764148523147924E-15</v>
      </c>
      <c r="Y33" s="23">
        <f t="shared" si="12"/>
        <v>-1.9020895969390494E-13</v>
      </c>
      <c r="Z33" s="14">
        <f t="shared" si="13"/>
        <v>1.3183467257581587</v>
      </c>
      <c r="AA33" s="14">
        <f t="shared" si="14"/>
        <v>1.5753666168129787</v>
      </c>
      <c r="AB33" s="14">
        <f t="shared" si="15"/>
        <v>1.8381382629163892</v>
      </c>
      <c r="AC33" s="14">
        <f t="shared" si="16"/>
        <v>2.2882812939092765</v>
      </c>
      <c r="AD33" s="11">
        <f t="shared" si="29"/>
        <v>3.66536763465876</v>
      </c>
      <c r="AE33" s="11">
        <f t="shared" si="30"/>
        <v>4.7395800320856001</v>
      </c>
      <c r="AF33" s="11">
        <f t="shared" si="31"/>
        <v>6.1639646162846997</v>
      </c>
      <c r="AG33" s="11">
        <f t="shared" si="32"/>
        <v>9.6684036011235008</v>
      </c>
    </row>
    <row r="34" spans="1:33" x14ac:dyDescent="0.2">
      <c r="A34">
        <f t="shared" si="5"/>
        <v>1.7543859649122806E-2</v>
      </c>
      <c r="B34" s="7">
        <f t="shared" si="34"/>
        <v>56</v>
      </c>
      <c r="C34" s="7">
        <f t="shared" si="6"/>
        <v>57</v>
      </c>
      <c r="D34" s="2">
        <f t="shared" si="7"/>
        <v>1.7857142857142856E-2</v>
      </c>
      <c r="E34" s="2">
        <f t="shared" si="8"/>
        <v>1.7543859649122806E-2</v>
      </c>
      <c r="F34" s="1">
        <v>6.6868431137340006E-2</v>
      </c>
      <c r="G34" s="1">
        <v>8.6535395538269999E-2</v>
      </c>
      <c r="H34" s="1">
        <v>0.11266448863380001</v>
      </c>
      <c r="I34" s="1">
        <v>0.17721045116684001</v>
      </c>
      <c r="J34" s="1">
        <f t="shared" si="22"/>
        <v>0.10501923017634429</v>
      </c>
      <c r="K34" s="1">
        <f t="shared" si="21"/>
        <v>0.12770286761543237</v>
      </c>
      <c r="L34" s="1">
        <f t="shared" si="23"/>
        <v>0.15680907071337424</v>
      </c>
      <c r="M34" s="1">
        <f t="shared" si="24"/>
        <v>0.22573631731887289</v>
      </c>
      <c r="N34" s="1">
        <f t="shared" si="25"/>
        <v>1.5705352793554699</v>
      </c>
      <c r="O34" s="1">
        <f t="shared" si="26"/>
        <v>1.4757298654624649</v>
      </c>
      <c r="P34" s="1">
        <f t="shared" si="27"/>
        <v>1.3918233918680443</v>
      </c>
      <c r="Q34" s="1">
        <f t="shared" si="28"/>
        <v>1.2738318526504218</v>
      </c>
      <c r="R34" s="11">
        <f t="shared" si="0"/>
        <v>3.7446321436910406</v>
      </c>
      <c r="S34" s="11">
        <f t="shared" si="1"/>
        <v>4.8459821501431204</v>
      </c>
      <c r="T34" s="11">
        <f t="shared" si="2"/>
        <v>6.3092113634928007</v>
      </c>
      <c r="U34" s="11">
        <f t="shared" si="3"/>
        <v>9.9237852653430405</v>
      </c>
      <c r="V34" s="23">
        <f t="shared" si="9"/>
        <v>-4.5796699765787707E-15</v>
      </c>
      <c r="W34" s="23">
        <f t="shared" si="10"/>
        <v>-3.2751579226442118E-15</v>
      </c>
      <c r="X34" s="23">
        <f t="shared" si="11"/>
        <v>-4.6448955792754987E-14</v>
      </c>
      <c r="Y34" s="27">
        <f t="shared" si="12"/>
        <v>5.0149970287627355E-10</v>
      </c>
      <c r="Z34" s="14">
        <f t="shared" si="13"/>
        <v>1.3203233861609942</v>
      </c>
      <c r="AA34" s="14">
        <f t="shared" si="14"/>
        <v>1.5781499389668157</v>
      </c>
      <c r="AB34" s="14">
        <f t="shared" si="15"/>
        <v>1.8420106867283998</v>
      </c>
      <c r="AC34" s="14">
        <f t="shared" si="16"/>
        <v>2.2949344276816106</v>
      </c>
      <c r="AD34" s="11">
        <f t="shared" si="29"/>
        <v>3.6777637125537002</v>
      </c>
      <c r="AE34" s="11">
        <f t="shared" si="30"/>
        <v>4.7594467546048502</v>
      </c>
      <c r="AF34" s="11">
        <f t="shared" si="31"/>
        <v>6.196546874859</v>
      </c>
      <c r="AG34" s="11">
        <f t="shared" si="32"/>
        <v>9.746574814176201</v>
      </c>
    </row>
    <row r="35" spans="1:33" x14ac:dyDescent="0.2">
      <c r="A35">
        <f t="shared" si="5"/>
        <v>1.6393442622950821E-2</v>
      </c>
      <c r="B35" s="7">
        <f t="shared" si="34"/>
        <v>60</v>
      </c>
      <c r="C35" s="7">
        <f t="shared" si="6"/>
        <v>61</v>
      </c>
      <c r="D35" s="2">
        <f t="shared" si="7"/>
        <v>1.6666666666666666E-2</v>
      </c>
      <c r="E35" s="2">
        <f t="shared" si="8"/>
        <v>1.6393442622950821E-2</v>
      </c>
      <c r="F35" s="1">
        <v>6.2517451483070002E-2</v>
      </c>
      <c r="G35" s="1">
        <v>8.0961341104270002E-2</v>
      </c>
      <c r="H35" s="1">
        <v>0.1055070237425</v>
      </c>
      <c r="I35" s="1">
        <v>0.1663539021839</v>
      </c>
      <c r="J35" s="1">
        <f t="shared" si="22"/>
        <v>9.8144627677295704E-2</v>
      </c>
      <c r="K35" s="1">
        <f t="shared" si="21"/>
        <v>0.11944486906950269</v>
      </c>
      <c r="L35" s="1">
        <f t="shared" si="23"/>
        <v>0.14683214758271912</v>
      </c>
      <c r="M35" s="1">
        <f t="shared" si="24"/>
        <v>0.21195371843300881</v>
      </c>
      <c r="N35" s="1">
        <f t="shared" si="25"/>
        <v>1.569875696290558</v>
      </c>
      <c r="O35" s="1">
        <f t="shared" si="26"/>
        <v>1.4753321454454393</v>
      </c>
      <c r="P35" s="1">
        <f t="shared" si="27"/>
        <v>1.3916812585015861</v>
      </c>
      <c r="Q35" s="1">
        <f t="shared" si="28"/>
        <v>1.2741132949120686</v>
      </c>
      <c r="R35" s="11">
        <f t="shared" si="0"/>
        <v>3.7510470889842003</v>
      </c>
      <c r="S35" s="11">
        <f t="shared" si="1"/>
        <v>4.8576804662562001</v>
      </c>
      <c r="T35" s="11">
        <f t="shared" si="2"/>
        <v>6.3304214245499999</v>
      </c>
      <c r="U35" s="11">
        <f t="shared" si="3"/>
        <v>9.9812341310340003</v>
      </c>
      <c r="V35" s="23">
        <f t="shared" si="9"/>
        <v>5.2735593669694936E-16</v>
      </c>
      <c r="W35" s="23">
        <f t="shared" si="10"/>
        <v>-4.1078251911130792E-15</v>
      </c>
      <c r="X35" s="23">
        <f t="shared" si="11"/>
        <v>1.0300510444594124E-12</v>
      </c>
      <c r="Y35" s="23">
        <f t="shared" si="12"/>
        <v>-3.3861802251067274E-14</v>
      </c>
      <c r="Z35" s="14">
        <f t="shared" si="13"/>
        <v>1.3220350247357491</v>
      </c>
      <c r="AA35" s="14">
        <f t="shared" si="14"/>
        <v>1.5805610536650183</v>
      </c>
      <c r="AB35" s="14">
        <f t="shared" si="15"/>
        <v>1.8453668096983111</v>
      </c>
      <c r="AC35" s="14">
        <f t="shared" si="16"/>
        <v>2.3007067431023009</v>
      </c>
      <c r="AD35" s="11">
        <f t="shared" si="29"/>
        <v>3.6885296375011301</v>
      </c>
      <c r="AE35" s="11">
        <f t="shared" si="30"/>
        <v>4.7767191251519296</v>
      </c>
      <c r="AF35" s="11">
        <f t="shared" si="31"/>
        <v>6.2249144008075001</v>
      </c>
      <c r="AG35" s="11">
        <f t="shared" si="32"/>
        <v>9.8148802288501003</v>
      </c>
    </row>
    <row r="36" spans="1:33" x14ac:dyDescent="0.2">
      <c r="A36">
        <f t="shared" si="5"/>
        <v>1.4084507042253521E-2</v>
      </c>
      <c r="B36" s="7">
        <v>70</v>
      </c>
      <c r="C36" s="7">
        <f t="shared" si="6"/>
        <v>71</v>
      </c>
      <c r="D36" s="2">
        <f t="shared" si="7"/>
        <v>1.4285714285714285E-2</v>
      </c>
      <c r="E36" s="2">
        <f t="shared" si="8"/>
        <v>1.4084507042253521E-2</v>
      </c>
      <c r="F36" s="1">
        <v>5.376992152902E-2</v>
      </c>
      <c r="G36" s="1">
        <v>6.9730667810259994E-2</v>
      </c>
      <c r="H36" s="1">
        <v>9.1043650655950006E-2</v>
      </c>
      <c r="I36" s="1">
        <v>0.1442472161551</v>
      </c>
      <c r="J36" s="1">
        <f t="shared" si="22"/>
        <v>8.4339643350625382E-2</v>
      </c>
      <c r="K36" s="1">
        <f t="shared" si="21"/>
        <v>0.10281792425901259</v>
      </c>
      <c r="L36" s="1">
        <f t="shared" si="23"/>
        <v>0.12667383761715667</v>
      </c>
      <c r="M36" s="1">
        <f t="shared" si="24"/>
        <v>0.18385992067481705</v>
      </c>
      <c r="N36" s="1">
        <f t="shared" si="25"/>
        <v>1.5685282952311301</v>
      </c>
      <c r="O36" s="1">
        <f t="shared" si="26"/>
        <v>1.4745007826224235</v>
      </c>
      <c r="P36" s="1">
        <f t="shared" si="27"/>
        <v>1.3913527929130565</v>
      </c>
      <c r="Q36" s="1">
        <f t="shared" si="28"/>
        <v>1.2746167695681834</v>
      </c>
      <c r="R36" s="11">
        <f t="shared" si="0"/>
        <v>3.7638945070314</v>
      </c>
      <c r="S36" s="11">
        <f t="shared" si="1"/>
        <v>4.8811467467181995</v>
      </c>
      <c r="T36" s="11">
        <f t="shared" si="2"/>
        <v>6.3730555459165004</v>
      </c>
      <c r="U36" s="11">
        <f t="shared" si="3"/>
        <v>10.097305130857</v>
      </c>
      <c r="V36" s="23">
        <f t="shared" si="9"/>
        <v>-4.3760134404990936E-13</v>
      </c>
      <c r="W36" s="23">
        <f t="shared" si="10"/>
        <v>-1.9585999488924699E-12</v>
      </c>
      <c r="X36" s="23">
        <f t="shared" si="11"/>
        <v>-1.5253034946205446E-11</v>
      </c>
      <c r="Y36" s="27">
        <f t="shared" si="12"/>
        <v>-1.4421537852804533E-9</v>
      </c>
      <c r="Z36" s="14">
        <f t="shared" si="13"/>
        <v>1.3254541945055605</v>
      </c>
      <c r="AA36" s="14">
        <f t="shared" si="14"/>
        <v>1.5853801813410444</v>
      </c>
      <c r="AB36" s="14">
        <f t="shared" si="15"/>
        <v>1.8520790321134906</v>
      </c>
      <c r="AC36" s="14">
        <f t="shared" si="16"/>
        <v>2.3122685695177343</v>
      </c>
      <c r="AD36" s="11">
        <f t="shared" si="29"/>
        <v>3.7101245855023799</v>
      </c>
      <c r="AE36" s="11">
        <f t="shared" si="30"/>
        <v>4.8114160789079392</v>
      </c>
      <c r="AF36" s="11">
        <f t="shared" si="31"/>
        <v>6.2820118952605508</v>
      </c>
      <c r="AG36" s="11">
        <f t="shared" si="32"/>
        <v>9.9530579147018994</v>
      </c>
    </row>
    <row r="37" spans="1:33" x14ac:dyDescent="0.2">
      <c r="A37">
        <f t="shared" si="5"/>
        <v>1.2345679012345678E-2</v>
      </c>
      <c r="B37" s="7">
        <v>80</v>
      </c>
      <c r="C37" s="7">
        <f t="shared" si="6"/>
        <v>81</v>
      </c>
      <c r="D37" s="2">
        <f t="shared" si="7"/>
        <v>1.2500000000000001E-2</v>
      </c>
      <c r="E37" s="2">
        <f t="shared" si="8"/>
        <v>1.2345679012345678E-2</v>
      </c>
      <c r="F37" s="1">
        <v>4.71693163077E-2</v>
      </c>
      <c r="G37" s="1">
        <v>6.1235091538810002E-2</v>
      </c>
      <c r="H37" s="1">
        <v>8.0065235084500003E-2</v>
      </c>
      <c r="I37" s="1">
        <v>0.1273174241228</v>
      </c>
      <c r="J37" s="1">
        <f t="shared" si="22"/>
        <v>7.3937588926686559E-2</v>
      </c>
      <c r="K37" s="1">
        <f t="shared" si="21"/>
        <v>9.0251100960334285E-2</v>
      </c>
      <c r="L37" s="1">
        <f t="shared" si="23"/>
        <v>0.11137618372565961</v>
      </c>
      <c r="M37" s="1">
        <f t="shared" si="24"/>
        <v>0.16232235993170807</v>
      </c>
      <c r="N37" s="1">
        <f t="shared" si="25"/>
        <v>1.5674933349546316</v>
      </c>
      <c r="O37" s="1">
        <f t="shared" si="26"/>
        <v>1.4738461018407119</v>
      </c>
      <c r="P37" s="1">
        <f t="shared" si="27"/>
        <v>1.3910679661168091</v>
      </c>
      <c r="Q37" s="1">
        <f t="shared" si="28"/>
        <v>1.2749422245233706</v>
      </c>
      <c r="R37" s="11">
        <f t="shared" si="0"/>
        <v>3.7735453046159999</v>
      </c>
      <c r="S37" s="11">
        <f t="shared" si="1"/>
        <v>4.8988073231047995</v>
      </c>
      <c r="T37" s="11">
        <f t="shared" si="2"/>
        <v>6.4052188067599998</v>
      </c>
      <c r="U37" s="11">
        <f t="shared" si="3"/>
        <v>10.185393929824</v>
      </c>
      <c r="V37" s="23">
        <f t="shared" si="9"/>
        <v>-2.2621488016127955E-13</v>
      </c>
      <c r="W37" s="23">
        <f t="shared" si="10"/>
        <v>-5.3433646396428003E-13</v>
      </c>
      <c r="X37" s="23">
        <f t="shared" si="11"/>
        <v>-1.4692413952133165E-12</v>
      </c>
      <c r="Y37" s="23">
        <f t="shared" si="12"/>
        <v>1.7528867246596747E-11</v>
      </c>
      <c r="Z37" s="14">
        <f t="shared" si="13"/>
        <v>1.3280149586640895</v>
      </c>
      <c r="AA37" s="14">
        <f t="shared" si="14"/>
        <v>1.5889917720411539</v>
      </c>
      <c r="AB37" s="14">
        <f t="shared" si="15"/>
        <v>1.8571130966324854</v>
      </c>
      <c r="AC37" s="14">
        <f t="shared" si="16"/>
        <v>2.3209547263803985</v>
      </c>
      <c r="AD37" s="11">
        <f t="shared" si="29"/>
        <v>3.7263759883083001</v>
      </c>
      <c r="AE37" s="11">
        <f t="shared" si="30"/>
        <v>4.8375722315659901</v>
      </c>
      <c r="AF37" s="11">
        <f t="shared" si="31"/>
        <v>6.3251535716755001</v>
      </c>
      <c r="AG37" s="11">
        <f t="shared" si="32"/>
        <v>10.0580765057012</v>
      </c>
    </row>
    <row r="38" spans="1:33" x14ac:dyDescent="0.2">
      <c r="A38">
        <f t="shared" si="5"/>
        <v>1.098901098901099E-2</v>
      </c>
      <c r="B38" s="7">
        <v>90</v>
      </c>
      <c r="C38" s="7">
        <f t="shared" si="6"/>
        <v>91</v>
      </c>
      <c r="D38" s="2">
        <f t="shared" si="7"/>
        <v>1.1111111111111112E-2</v>
      </c>
      <c r="E38" s="2">
        <f t="shared" si="8"/>
        <v>1.098901098901099E-2</v>
      </c>
      <c r="F38" s="1">
        <v>4.2011782722960002E-2</v>
      </c>
      <c r="G38" s="1">
        <v>5.4584214981860002E-2</v>
      </c>
      <c r="H38" s="1">
        <v>7.144829052941E-2</v>
      </c>
      <c r="I38" s="1">
        <v>0.1139391882345</v>
      </c>
      <c r="J38" s="1">
        <f t="shared" si="22"/>
        <v>6.5818771144933952E-2</v>
      </c>
      <c r="K38" s="1">
        <f t="shared" si="21"/>
        <v>8.0419939763575865E-2</v>
      </c>
      <c r="L38" s="1">
        <f t="shared" si="23"/>
        <v>9.9371979788721476E-2</v>
      </c>
      <c r="M38" s="1">
        <f t="shared" si="24"/>
        <v>0.14529118744074865</v>
      </c>
      <c r="N38" s="1">
        <f t="shared" si="25"/>
        <v>1.5666740823393603</v>
      </c>
      <c r="O38" s="1">
        <f t="shared" si="26"/>
        <v>1.473318610340038</v>
      </c>
      <c r="P38" s="1">
        <f t="shared" si="27"/>
        <v>1.3908237559276153</v>
      </c>
      <c r="Q38" s="1">
        <f t="shared" si="28"/>
        <v>1.2751643195993516</v>
      </c>
      <c r="R38" s="11">
        <f t="shared" si="0"/>
        <v>3.7810604450663998</v>
      </c>
      <c r="S38" s="11">
        <f t="shared" si="1"/>
        <v>4.9125793483673998</v>
      </c>
      <c r="T38" s="11">
        <f t="shared" si="2"/>
        <v>6.4303461476469002</v>
      </c>
      <c r="U38" s="11">
        <f t="shared" si="3"/>
        <v>10.254526941105</v>
      </c>
      <c r="V38" s="23">
        <f t="shared" si="9"/>
        <v>-1.8893914210948992E-13</v>
      </c>
      <c r="W38" s="23">
        <f t="shared" si="10"/>
        <v>-4.500289030318072E-13</v>
      </c>
      <c r="X38" s="23">
        <f t="shared" si="11"/>
        <v>-1.2528450499260657E-12</v>
      </c>
      <c r="Y38" s="23">
        <f t="shared" si="12"/>
        <v>-1.3516854302508818E-11</v>
      </c>
      <c r="Z38" s="14">
        <f t="shared" si="13"/>
        <v>1.3300045113100789</v>
      </c>
      <c r="AA38" s="14">
        <f t="shared" si="14"/>
        <v>1.5917991294043519</v>
      </c>
      <c r="AB38" s="14">
        <f t="shared" si="15"/>
        <v>1.8610283700271504</v>
      </c>
      <c r="AC38" s="14">
        <f t="shared" si="16"/>
        <v>2.3277192608752615</v>
      </c>
      <c r="AD38" s="11">
        <f t="shared" si="29"/>
        <v>3.73904866234344</v>
      </c>
      <c r="AE38" s="11">
        <f t="shared" si="30"/>
        <v>4.8579951333855398</v>
      </c>
      <c r="AF38" s="11">
        <f t="shared" si="31"/>
        <v>6.3588978571174897</v>
      </c>
      <c r="AG38" s="11">
        <f t="shared" si="32"/>
        <v>10.1405877528705</v>
      </c>
    </row>
    <row r="39" spans="1:33" x14ac:dyDescent="0.2">
      <c r="A39">
        <f t="shared" si="5"/>
        <v>9.9009900990099011E-3</v>
      </c>
      <c r="B39" s="7">
        <v>100</v>
      </c>
      <c r="C39" s="7">
        <f t="shared" si="6"/>
        <v>101</v>
      </c>
      <c r="D39" s="2">
        <f t="shared" si="7"/>
        <v>0.01</v>
      </c>
      <c r="E39" s="2">
        <f t="shared" si="8"/>
        <v>9.9009900990099011E-3</v>
      </c>
      <c r="F39" s="1">
        <v>3.7870781743819998E-2</v>
      </c>
      <c r="G39" s="1">
        <v>4.9236196384650002E-2</v>
      </c>
      <c r="H39" s="1">
        <v>6.4505183709789998E-2</v>
      </c>
      <c r="I39" s="1">
        <v>0.10310226634300999</v>
      </c>
      <c r="J39" s="1">
        <f t="shared" si="22"/>
        <v>5.9306014189697054E-2</v>
      </c>
      <c r="K39" s="1">
        <f t="shared" si="21"/>
        <v>7.2519263664277411E-2</v>
      </c>
      <c r="L39" s="1">
        <f t="shared" si="23"/>
        <v>8.9701822008478094E-2</v>
      </c>
      <c r="M39" s="1">
        <f t="shared" si="24"/>
        <v>0.13148862624864732</v>
      </c>
      <c r="N39" s="1">
        <f t="shared" si="25"/>
        <v>1.5660097695072006</v>
      </c>
      <c r="O39" s="1">
        <f t="shared" si="26"/>
        <v>1.4728851736988806</v>
      </c>
      <c r="P39" s="1">
        <f t="shared" si="27"/>
        <v>1.3906141622981532</v>
      </c>
      <c r="Q39" s="1">
        <f t="shared" si="28"/>
        <v>1.2753223659623447</v>
      </c>
      <c r="R39" s="11">
        <f t="shared" si="0"/>
        <v>3.7870781743819997</v>
      </c>
      <c r="S39" s="11">
        <f t="shared" si="1"/>
        <v>4.9236196384650004</v>
      </c>
      <c r="T39" s="11">
        <f t="shared" si="2"/>
        <v>6.4505183709789993</v>
      </c>
      <c r="U39" s="11">
        <f t="shared" si="3"/>
        <v>10.310226634300999</v>
      </c>
      <c r="V39" s="23">
        <f t="shared" si="9"/>
        <v>-1.5845658118962547E-13</v>
      </c>
      <c r="W39" s="23">
        <f t="shared" si="10"/>
        <v>-3.775452173115923E-13</v>
      </c>
      <c r="X39" s="23">
        <f t="shared" si="11"/>
        <v>-1.0544065620621268E-12</v>
      </c>
      <c r="Y39" s="27">
        <f t="shared" si="12"/>
        <v>-2.9242962357178826E-9</v>
      </c>
      <c r="Z39" s="14">
        <f t="shared" si="13"/>
        <v>1.3315947915325812</v>
      </c>
      <c r="AA39" s="14">
        <f t="shared" si="14"/>
        <v>1.5940439588854594</v>
      </c>
      <c r="AB39" s="14">
        <f t="shared" si="15"/>
        <v>1.8641604951720223</v>
      </c>
      <c r="AC39" s="14">
        <f t="shared" si="16"/>
        <v>2.3331362797757258</v>
      </c>
      <c r="AD39" s="11">
        <f t="shared" si="29"/>
        <v>3.7492073926381799</v>
      </c>
      <c r="AE39" s="11">
        <f t="shared" si="30"/>
        <v>4.87438344208035</v>
      </c>
      <c r="AF39" s="11">
        <f t="shared" si="31"/>
        <v>6.3860131872692101</v>
      </c>
      <c r="AG39" s="11">
        <f t="shared" si="32"/>
        <v>10.20712436795799</v>
      </c>
    </row>
    <row r="40" spans="1:33" x14ac:dyDescent="0.2">
      <c r="A40">
        <f t="shared" si="5"/>
        <v>6.6225165562913907E-3</v>
      </c>
      <c r="B40" s="7">
        <v>150</v>
      </c>
      <c r="C40" s="7">
        <f t="shared" si="6"/>
        <v>151</v>
      </c>
      <c r="D40" s="2">
        <f t="shared" si="7"/>
        <v>6.6666666666666671E-3</v>
      </c>
      <c r="E40" s="2">
        <f t="shared" si="8"/>
        <v>6.6225165562913907E-3</v>
      </c>
      <c r="F40" s="1">
        <v>2.5367740640409999E-2</v>
      </c>
      <c r="G40" s="1">
        <v>3.3045741601249998E-2</v>
      </c>
      <c r="H40" s="1">
        <v>4.3409407572949997E-2</v>
      </c>
      <c r="I40" s="1">
        <v>6.9862937836309993E-2</v>
      </c>
      <c r="J40" s="1">
        <f t="shared" si="22"/>
        <v>3.9674383870313412E-2</v>
      </c>
      <c r="K40" s="1">
        <f t="shared" si="21"/>
        <v>4.8627616237989502E-2</v>
      </c>
      <c r="L40" s="1">
        <f t="shared" si="23"/>
        <v>6.0335168504530579E-2</v>
      </c>
      <c r="M40" s="1">
        <f t="shared" si="24"/>
        <v>8.912358023522704E-2</v>
      </c>
      <c r="N40" s="1">
        <f t="shared" si="25"/>
        <v>1.5639699424833045</v>
      </c>
      <c r="O40" s="1">
        <f t="shared" si="26"/>
        <v>1.4715244349713761</v>
      </c>
      <c r="P40" s="1">
        <f t="shared" si="27"/>
        <v>1.3899099729277957</v>
      </c>
      <c r="Q40" s="1">
        <f t="shared" si="28"/>
        <v>1.2756918474291055</v>
      </c>
      <c r="R40" s="11">
        <f t="shared" si="0"/>
        <v>3.8051610960614997</v>
      </c>
      <c r="S40" s="11">
        <f t="shared" si="1"/>
        <v>4.9568612401874992</v>
      </c>
      <c r="T40" s="11">
        <f t="shared" si="2"/>
        <v>6.5114111359424989</v>
      </c>
      <c r="U40" s="11">
        <f t="shared" si="3"/>
        <v>10.479440675446499</v>
      </c>
      <c r="V40" s="23">
        <f t="shared" si="9"/>
        <v>-7.0689981646054889E-14</v>
      </c>
      <c r="W40" s="23">
        <f t="shared" si="10"/>
        <v>-1.7023882303845994E-13</v>
      </c>
      <c r="X40" s="23">
        <f t="shared" si="11"/>
        <v>-4.7408604819665356E-13</v>
      </c>
      <c r="Y40" s="23">
        <f t="shared" si="12"/>
        <v>-5.2332166378121769E-12</v>
      </c>
      <c r="Z40" s="14">
        <f t="shared" si="13"/>
        <v>1.3363583284099314</v>
      </c>
      <c r="AA40" s="14">
        <f t="shared" si="14"/>
        <v>1.6007727259469162</v>
      </c>
      <c r="AB40" s="14">
        <f t="shared" si="15"/>
        <v>1.8735561970841663</v>
      </c>
      <c r="AC40" s="14">
        <f t="shared" si="16"/>
        <v>2.3494153068051298</v>
      </c>
      <c r="AD40" s="11">
        <f t="shared" si="29"/>
        <v>3.7797933554210901</v>
      </c>
      <c r="AE40" s="11">
        <f t="shared" si="30"/>
        <v>4.9238154985862499</v>
      </c>
      <c r="AF40" s="11">
        <f t="shared" si="31"/>
        <v>6.4680017283695497</v>
      </c>
      <c r="AG40" s="11">
        <f t="shared" si="32"/>
        <v>10.409577737610189</v>
      </c>
    </row>
    <row r="41" spans="1:33" x14ac:dyDescent="0.2">
      <c r="A41">
        <f t="shared" si="5"/>
        <v>4.9751243781094526E-3</v>
      </c>
      <c r="B41" s="7">
        <v>200</v>
      </c>
      <c r="C41" s="7">
        <f t="shared" si="6"/>
        <v>201</v>
      </c>
      <c r="D41" s="2">
        <f t="shared" si="7"/>
        <v>5.0000000000000001E-3</v>
      </c>
      <c r="E41" s="2">
        <f t="shared" si="8"/>
        <v>4.9751243781094526E-3</v>
      </c>
      <c r="F41" s="1">
        <v>1.907109575124E-2</v>
      </c>
      <c r="G41" s="1">
        <v>2.4867749237290002E-2</v>
      </c>
      <c r="H41" s="1">
        <v>3.2710347958609998E-2</v>
      </c>
      <c r="I41" s="1">
        <v>5.2826250508559998E-2</v>
      </c>
      <c r="J41" s="1">
        <f t="shared" si="22"/>
        <v>2.9806673773350889E-2</v>
      </c>
      <c r="K41" s="1">
        <f t="shared" si="21"/>
        <v>3.6575744983478931E-2</v>
      </c>
      <c r="L41" s="1">
        <f t="shared" si="23"/>
        <v>4.5451543338165923E-2</v>
      </c>
      <c r="M41" s="1">
        <f t="shared" si="24"/>
        <v>6.7396653116780114E-2</v>
      </c>
      <c r="N41" s="1">
        <f t="shared" si="25"/>
        <v>1.5629240271321516</v>
      </c>
      <c r="O41" s="1">
        <f t="shared" si="26"/>
        <v>1.4708104313933006</v>
      </c>
      <c r="P41" s="1">
        <f t="shared" si="27"/>
        <v>1.3895157396576148</v>
      </c>
      <c r="Q41" s="1">
        <f t="shared" si="28"/>
        <v>1.2758174670348621</v>
      </c>
      <c r="R41" s="11">
        <f t="shared" si="0"/>
        <v>3.8142191502479998</v>
      </c>
      <c r="S41" s="11">
        <f t="shared" si="1"/>
        <v>4.973549847458</v>
      </c>
      <c r="T41" s="11">
        <f t="shared" si="2"/>
        <v>6.5420695917219991</v>
      </c>
      <c r="U41" s="11">
        <f t="shared" si="3"/>
        <v>10.565250101712</v>
      </c>
      <c r="V41" s="23">
        <f t="shared" si="9"/>
        <v>-3.3199137883244134E-14</v>
      </c>
      <c r="W41" s="23">
        <f t="shared" si="10"/>
        <v>-8.3530404815235215E-14</v>
      </c>
      <c r="X41" s="23">
        <f t="shared" si="11"/>
        <v>-2.49966713994354E-13</v>
      </c>
      <c r="Y41" s="23">
        <f t="shared" si="12"/>
        <v>-2.7315441575304078E-12</v>
      </c>
      <c r="Z41" s="14">
        <f t="shared" si="13"/>
        <v>1.338735964952773</v>
      </c>
      <c r="AA41" s="14">
        <f t="shared" si="14"/>
        <v>1.6041338401715461</v>
      </c>
      <c r="AB41" s="14">
        <f t="shared" si="15"/>
        <v>1.8782535667425839</v>
      </c>
      <c r="AC41" s="14">
        <f t="shared" si="16"/>
        <v>2.3575703234534209</v>
      </c>
      <c r="AD41" s="11">
        <f t="shared" si="29"/>
        <v>3.7951480544967602</v>
      </c>
      <c r="AE41" s="11">
        <f t="shared" si="30"/>
        <v>4.9486820982207105</v>
      </c>
      <c r="AF41" s="11">
        <f t="shared" si="31"/>
        <v>6.5093592437633898</v>
      </c>
      <c r="AG41" s="11">
        <f t="shared" si="32"/>
        <v>10.51242385120344</v>
      </c>
    </row>
    <row r="42" spans="1:33" x14ac:dyDescent="0.2">
      <c r="A42">
        <f t="shared" si="5"/>
        <v>3.9840637450199202E-3</v>
      </c>
      <c r="B42" s="7">
        <v>250</v>
      </c>
      <c r="C42" s="7">
        <f t="shared" si="6"/>
        <v>251</v>
      </c>
      <c r="D42" s="2">
        <f t="shared" si="7"/>
        <v>4.0000000000000001E-3</v>
      </c>
      <c r="E42" s="2">
        <f t="shared" si="8"/>
        <v>3.9840637450199202E-3</v>
      </c>
      <c r="F42" s="1">
        <v>1.5278637004509999E-2</v>
      </c>
      <c r="G42" s="1">
        <v>1.993433870502E-2</v>
      </c>
      <c r="H42" s="1">
        <v>2.624213076128E-2</v>
      </c>
      <c r="I42" s="1">
        <v>4.2468497000980002E-2</v>
      </c>
      <c r="J42" s="1">
        <f t="shared" si="22"/>
        <v>2.3869635435592396E-2</v>
      </c>
      <c r="K42" s="1">
        <f t="shared" si="21"/>
        <v>2.9310881089774976E-2</v>
      </c>
      <c r="L42" s="1">
        <f t="shared" si="23"/>
        <v>3.6457294916580008E-2</v>
      </c>
      <c r="M42" s="1">
        <f t="shared" si="24"/>
        <v>5.4184446276608567E-2</v>
      </c>
      <c r="N42" s="1">
        <f t="shared" si="25"/>
        <v>1.5622882740486914</v>
      </c>
      <c r="O42" s="1">
        <f t="shared" si="26"/>
        <v>1.4703713789308552</v>
      </c>
      <c r="P42" s="1">
        <f t="shared" si="27"/>
        <v>1.3892658049845701</v>
      </c>
      <c r="Q42" s="1">
        <f t="shared" si="28"/>
        <v>1.275873885420485</v>
      </c>
      <c r="R42" s="11">
        <f t="shared" si="0"/>
        <v>3.8196592511274998</v>
      </c>
      <c r="S42" s="11">
        <f t="shared" si="1"/>
        <v>4.983584676255</v>
      </c>
      <c r="T42" s="11">
        <f t="shared" si="2"/>
        <v>6.5605326903199996</v>
      </c>
      <c r="U42" s="11">
        <f t="shared" si="3"/>
        <v>10.617124250245</v>
      </c>
      <c r="V42" s="23">
        <f t="shared" si="9"/>
        <v>-2.6046872991791759E-14</v>
      </c>
      <c r="W42" s="23">
        <f t="shared" si="10"/>
        <v>-5.0365961401510617E-14</v>
      </c>
      <c r="X42" s="23">
        <f t="shared" si="11"/>
        <v>-1.3987422331496191E-13</v>
      </c>
      <c r="Y42" s="23">
        <f t="shared" si="12"/>
        <v>-1.5249052021104603E-12</v>
      </c>
      <c r="Z42" s="14">
        <f t="shared" si="13"/>
        <v>1.3401612173642898</v>
      </c>
      <c r="AA42" s="14">
        <f t="shared" si="14"/>
        <v>1.6061494466033868</v>
      </c>
      <c r="AB42" s="14">
        <f t="shared" si="15"/>
        <v>1.8810718024519122</v>
      </c>
      <c r="AC42" s="14">
        <f t="shared" si="16"/>
        <v>2.3624681929152977</v>
      </c>
      <c r="AD42" s="11">
        <f t="shared" si="29"/>
        <v>3.8043806141229899</v>
      </c>
      <c r="AE42" s="11">
        <f t="shared" si="30"/>
        <v>4.9636503375499803</v>
      </c>
      <c r="AF42" s="11">
        <f t="shared" si="31"/>
        <v>6.5342905595587197</v>
      </c>
      <c r="AG42" s="11">
        <f t="shared" si="32"/>
        <v>10.57465575324402</v>
      </c>
    </row>
    <row r="43" spans="1:33" x14ac:dyDescent="0.2">
      <c r="A43">
        <v>0</v>
      </c>
      <c r="D43">
        <v>0</v>
      </c>
      <c r="R43" s="15">
        <f>_xlfn.CHISQ.INV(0.95,1)</f>
        <v>3.8414588206941236</v>
      </c>
      <c r="S43" s="15">
        <f>_xlfn.CHISQ.INV(0.975,1)</f>
        <v>5.0238861873148863</v>
      </c>
      <c r="T43" s="15">
        <f>_xlfn.CHISQ.INV(0.99,1)</f>
        <v>6.6348966010212118</v>
      </c>
      <c r="U43" s="15">
        <f>_xlfn.CHISQ.INV(0.999,1)</f>
        <v>10.827566170662733</v>
      </c>
      <c r="Y43" t="s">
        <v>32</v>
      </c>
      <c r="Z43" s="14">
        <f t="shared" si="13"/>
        <v>1.3458521956778653</v>
      </c>
      <c r="AA43" s="14">
        <f t="shared" si="14"/>
        <v>1.6142037751105078</v>
      </c>
      <c r="AB43" s="14">
        <f t="shared" si="15"/>
        <v>1.8923430837925395</v>
      </c>
      <c r="AC43" s="14">
        <f t="shared" si="16"/>
        <v>2.3820953054398739</v>
      </c>
      <c r="AD43" s="18">
        <f>_xlfn.CHISQ.INV(0.95,1)</f>
        <v>3.8414588206941236</v>
      </c>
      <c r="AE43" s="18">
        <f>_xlfn.CHISQ.INV(0.975,1)</f>
        <v>5.0238861873148863</v>
      </c>
      <c r="AF43" s="18">
        <f>_xlfn.CHISQ.INV(0.99,1)</f>
        <v>6.6348966010212118</v>
      </c>
      <c r="AG43" s="18">
        <f>_xlfn.CHISQ.INV(0.999,1)</f>
        <v>10.827566170662733</v>
      </c>
    </row>
    <row r="51" spans="6:17" x14ac:dyDescent="0.2">
      <c r="F51"/>
      <c r="G51"/>
      <c r="H51"/>
      <c r="I51"/>
      <c r="J51"/>
      <c r="K51"/>
      <c r="L51"/>
      <c r="N51"/>
      <c r="O51"/>
      <c r="P51"/>
      <c r="Q51"/>
    </row>
    <row r="52" spans="6:17" x14ac:dyDescent="0.2">
      <c r="F52"/>
      <c r="G52"/>
      <c r="H52"/>
      <c r="I52"/>
      <c r="J52"/>
      <c r="K52"/>
      <c r="L52"/>
      <c r="N52"/>
      <c r="O52"/>
      <c r="P52"/>
      <c r="Q52"/>
    </row>
    <row r="53" spans="6:17" x14ac:dyDescent="0.2">
      <c r="F53"/>
      <c r="G53"/>
      <c r="H53"/>
      <c r="I53"/>
      <c r="J53"/>
      <c r="K53"/>
      <c r="L53"/>
      <c r="N53"/>
      <c r="O53"/>
      <c r="P53"/>
      <c r="Q53"/>
    </row>
    <row r="54" spans="6:17" x14ac:dyDescent="0.2">
      <c r="F54"/>
      <c r="G54"/>
      <c r="H54"/>
      <c r="I54"/>
      <c r="J54"/>
      <c r="K54"/>
      <c r="L54"/>
      <c r="N54"/>
      <c r="O54"/>
      <c r="P54"/>
      <c r="Q54"/>
    </row>
    <row r="55" spans="6:17" x14ac:dyDescent="0.2">
      <c r="F55"/>
      <c r="G55"/>
      <c r="H55"/>
      <c r="I55"/>
      <c r="J55"/>
      <c r="K55"/>
      <c r="L55"/>
      <c r="N55"/>
      <c r="O55"/>
      <c r="P55"/>
      <c r="Q55"/>
    </row>
    <row r="56" spans="6:17" x14ac:dyDescent="0.2">
      <c r="F56"/>
      <c r="G56"/>
      <c r="H56"/>
      <c r="I56"/>
      <c r="J56"/>
      <c r="K56"/>
      <c r="L56"/>
      <c r="N56"/>
      <c r="O56"/>
      <c r="P56"/>
      <c r="Q56"/>
    </row>
    <row r="57" spans="6:17" x14ac:dyDescent="0.2">
      <c r="F57"/>
      <c r="G57"/>
      <c r="H57"/>
      <c r="I57"/>
      <c r="J57"/>
      <c r="K57"/>
      <c r="L57"/>
      <c r="N57"/>
      <c r="O57"/>
      <c r="P57"/>
      <c r="Q57"/>
    </row>
    <row r="58" spans="6:17" x14ac:dyDescent="0.2">
      <c r="F58"/>
      <c r="G58"/>
      <c r="H58"/>
      <c r="I58"/>
      <c r="J58"/>
      <c r="K58"/>
      <c r="L58"/>
      <c r="N58"/>
      <c r="O58"/>
      <c r="P58"/>
      <c r="Q58"/>
    </row>
    <row r="59" spans="6:17" x14ac:dyDescent="0.2">
      <c r="F59"/>
      <c r="G59"/>
      <c r="H59"/>
      <c r="I59"/>
      <c r="J59"/>
      <c r="K59"/>
      <c r="L59"/>
      <c r="N59"/>
      <c r="O59"/>
      <c r="P59"/>
      <c r="Q59"/>
    </row>
    <row r="60" spans="6:17" x14ac:dyDescent="0.2">
      <c r="F60"/>
      <c r="G60"/>
      <c r="H60"/>
      <c r="I60"/>
      <c r="J60"/>
      <c r="K60"/>
      <c r="L60"/>
      <c r="N60"/>
      <c r="O60"/>
      <c r="P60"/>
      <c r="Q60"/>
    </row>
    <row r="61" spans="6:17" x14ac:dyDescent="0.2">
      <c r="F61"/>
      <c r="G61"/>
      <c r="H61"/>
      <c r="I61"/>
      <c r="J61"/>
      <c r="K61"/>
      <c r="L61"/>
      <c r="N61"/>
      <c r="O61"/>
      <c r="P61"/>
      <c r="Q61"/>
    </row>
    <row r="62" spans="6:17" x14ac:dyDescent="0.2">
      <c r="F62"/>
      <c r="G62"/>
      <c r="H62"/>
      <c r="I62"/>
      <c r="J62"/>
      <c r="K62"/>
      <c r="L62"/>
      <c r="N62"/>
      <c r="O62"/>
      <c r="P62"/>
      <c r="Q62"/>
    </row>
    <row r="63" spans="6:17" x14ac:dyDescent="0.2">
      <c r="F63"/>
      <c r="G63"/>
    </row>
    <row r="64" spans="6:17" x14ac:dyDescent="0.2">
      <c r="F64"/>
      <c r="G64"/>
    </row>
    <row r="65" spans="6:7" x14ac:dyDescent="0.2">
      <c r="F65"/>
      <c r="G65"/>
    </row>
    <row r="66" spans="6:7" x14ac:dyDescent="0.2">
      <c r="F66"/>
      <c r="G66"/>
    </row>
    <row r="67" spans="6:7" x14ac:dyDescent="0.2">
      <c r="F67"/>
      <c r="G67"/>
    </row>
    <row r="68" spans="6:7" x14ac:dyDescent="0.2">
      <c r="F68"/>
      <c r="G68"/>
    </row>
    <row r="69" spans="6:7" x14ac:dyDescent="0.2">
      <c r="F69"/>
      <c r="G69"/>
    </row>
    <row r="70" spans="6:7" x14ac:dyDescent="0.2">
      <c r="F70"/>
      <c r="G70"/>
    </row>
    <row r="71" spans="6:7" x14ac:dyDescent="0.2">
      <c r="F71"/>
      <c r="G71"/>
    </row>
    <row r="72" spans="6:7" x14ac:dyDescent="0.2">
      <c r="F72"/>
      <c r="G72"/>
    </row>
    <row r="73" spans="6:7" x14ac:dyDescent="0.2">
      <c r="F73"/>
      <c r="G73"/>
    </row>
    <row r="74" spans="6:7" x14ac:dyDescent="0.2">
      <c r="F74"/>
      <c r="G74"/>
    </row>
    <row r="75" spans="6:7" x14ac:dyDescent="0.2">
      <c r="F75"/>
      <c r="G75"/>
    </row>
    <row r="76" spans="6:7" x14ac:dyDescent="0.2">
      <c r="F76"/>
      <c r="G76"/>
    </row>
    <row r="77" spans="6:7" x14ac:dyDescent="0.2">
      <c r="F77"/>
      <c r="G77"/>
    </row>
    <row r="78" spans="6:7" x14ac:dyDescent="0.2">
      <c r="F78"/>
      <c r="G78"/>
    </row>
    <row r="79" spans="6:7" x14ac:dyDescent="0.2">
      <c r="F79"/>
      <c r="G79"/>
    </row>
    <row r="80" spans="6:7" x14ac:dyDescent="0.2">
      <c r="F80"/>
      <c r="G80"/>
    </row>
    <row r="81" spans="6:7" x14ac:dyDescent="0.2">
      <c r="F81"/>
      <c r="G81"/>
    </row>
    <row r="82" spans="6:7" x14ac:dyDescent="0.2">
      <c r="F82"/>
      <c r="G82"/>
    </row>
    <row r="83" spans="6:7" x14ac:dyDescent="0.2">
      <c r="F83"/>
      <c r="G83"/>
    </row>
    <row r="84" spans="6:7" x14ac:dyDescent="0.2">
      <c r="F84"/>
      <c r="G84"/>
    </row>
    <row r="85" spans="6:7" x14ac:dyDescent="0.2">
      <c r="F85"/>
      <c r="G85"/>
    </row>
    <row r="86" spans="6:7" x14ac:dyDescent="0.2">
      <c r="F86"/>
      <c r="G86"/>
    </row>
    <row r="87" spans="6:7" x14ac:dyDescent="0.2">
      <c r="F87"/>
      <c r="G87"/>
    </row>
    <row r="88" spans="6:7" x14ac:dyDescent="0.2">
      <c r="F88"/>
      <c r="G88"/>
    </row>
    <row r="89" spans="6:7" x14ac:dyDescent="0.2">
      <c r="F89"/>
      <c r="G89"/>
    </row>
    <row r="90" spans="6:7" x14ac:dyDescent="0.2">
      <c r="F90"/>
      <c r="G90"/>
    </row>
    <row r="91" spans="6:7" x14ac:dyDescent="0.2">
      <c r="F91"/>
      <c r="G91"/>
    </row>
    <row r="92" spans="6:7" x14ac:dyDescent="0.2">
      <c r="F92"/>
      <c r="G92"/>
    </row>
    <row r="93" spans="6:7" x14ac:dyDescent="0.2">
      <c r="F93"/>
      <c r="G93"/>
    </row>
    <row r="94" spans="6:7" x14ac:dyDescent="0.2">
      <c r="F94"/>
      <c r="G94"/>
    </row>
  </sheetData>
  <mergeCells count="3">
    <mergeCell ref="R1:U1"/>
    <mergeCell ref="F1:I1"/>
    <mergeCell ref="AD1:AG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F3C4F-D884-B04E-BB3D-C21DAA7FFE55}">
  <dimension ref="A1:I95"/>
  <sheetViews>
    <sheetView workbookViewId="0">
      <selection activeCell="K6" sqref="K6"/>
    </sheetView>
  </sheetViews>
  <sheetFormatPr baseColWidth="10" defaultRowHeight="16" x14ac:dyDescent="0.2"/>
  <cols>
    <col min="1" max="1" width="7.5" customWidth="1"/>
    <col min="2" max="5" width="17.1640625" customWidth="1"/>
    <col min="6" max="9" width="11" style="17" customWidth="1"/>
  </cols>
  <sheetData>
    <row r="1" spans="1:9" x14ac:dyDescent="0.2">
      <c r="B1" s="24" t="s">
        <v>31</v>
      </c>
      <c r="C1" s="22"/>
      <c r="D1" s="22"/>
      <c r="E1" s="22"/>
      <c r="F1" s="28">
        <f>1-F2</f>
        <v>5.0000000000000044E-2</v>
      </c>
      <c r="G1" s="28">
        <f t="shared" ref="G1:I1" si="0">1-G2</f>
        <v>2.5000000000000022E-2</v>
      </c>
      <c r="H1" s="28">
        <f t="shared" si="0"/>
        <v>1.0000000000000009E-2</v>
      </c>
      <c r="I1" s="28">
        <f t="shared" si="0"/>
        <v>1.0000000000000009E-3</v>
      </c>
    </row>
    <row r="2" spans="1:9" x14ac:dyDescent="0.2">
      <c r="A2" s="7" t="s">
        <v>21</v>
      </c>
      <c r="B2" s="7">
        <v>0.95</v>
      </c>
      <c r="C2" s="7">
        <v>0.97499999999999998</v>
      </c>
      <c r="D2" s="7">
        <v>0.99</v>
      </c>
      <c r="E2" s="7">
        <v>0.999</v>
      </c>
      <c r="F2" s="10">
        <v>0.95</v>
      </c>
      <c r="G2" s="10">
        <v>0.97499999999999998</v>
      </c>
      <c r="H2" s="10">
        <v>0.99</v>
      </c>
      <c r="I2" s="10">
        <v>0.999</v>
      </c>
    </row>
    <row r="3" spans="1:9" x14ac:dyDescent="0.2">
      <c r="A3" s="7">
        <v>2</v>
      </c>
      <c r="F3" s="17" t="s">
        <v>33</v>
      </c>
    </row>
    <row r="4" spans="1:9" x14ac:dyDescent="0.2">
      <c r="A4" s="7">
        <f>A3+1</f>
        <v>3</v>
      </c>
      <c r="B4" s="23">
        <f t="shared" ref="B4:E19" si="1">1-1/(1+_xlfn.F.INV(B$2,2,$A4-2)*2/($A4-2))</f>
        <v>0.99749999999999994</v>
      </c>
      <c r="C4" s="23">
        <f t="shared" si="1"/>
        <v>0.99937500000000001</v>
      </c>
      <c r="D4" s="23">
        <f t="shared" si="1"/>
        <v>0.99990000000000001</v>
      </c>
      <c r="E4" s="23">
        <f t="shared" si="1"/>
        <v>0.99999899999999997</v>
      </c>
      <c r="F4" s="29">
        <f>1-(F$1)^(2/($A4-2))-B4</f>
        <v>0</v>
      </c>
      <c r="G4" s="29">
        <f t="shared" ref="G4:I4" si="2">1-(G$1)^(2/($A4-2))-C4</f>
        <v>0</v>
      </c>
      <c r="H4" s="29">
        <f t="shared" si="2"/>
        <v>0</v>
      </c>
      <c r="I4" s="29">
        <f t="shared" si="2"/>
        <v>0</v>
      </c>
    </row>
    <row r="5" spans="1:9" x14ac:dyDescent="0.2">
      <c r="A5" s="7">
        <f t="shared" ref="A5:A51" si="3">A4+1</f>
        <v>4</v>
      </c>
      <c r="B5" s="23">
        <f t="shared" si="1"/>
        <v>0.95</v>
      </c>
      <c r="C5" s="23">
        <f t="shared" si="1"/>
        <v>0.97499999999999998</v>
      </c>
      <c r="D5" s="23">
        <f t="shared" si="1"/>
        <v>0.99</v>
      </c>
      <c r="E5" s="23">
        <f t="shared" si="1"/>
        <v>0.999</v>
      </c>
      <c r="F5" s="29">
        <f t="shared" ref="F5:F32" si="4">1-(F$1)^(2/($A5-2))-B5</f>
        <v>0</v>
      </c>
      <c r="G5" s="29">
        <f t="shared" ref="G5:G32" si="5">1-(G$1)^(2/($A5-2))-C5</f>
        <v>0</v>
      </c>
      <c r="H5" s="29">
        <f t="shared" ref="H5:H32" si="6">1-(H$1)^(2/($A5-2))-D5</f>
        <v>0</v>
      </c>
      <c r="I5" s="29">
        <f t="shared" ref="I5:I32" si="7">1-(I$1)^(2/($A5-2))-E5</f>
        <v>0</v>
      </c>
    </row>
    <row r="6" spans="1:9" x14ac:dyDescent="0.2">
      <c r="A6" s="7">
        <f t="shared" si="3"/>
        <v>5</v>
      </c>
      <c r="B6" s="23">
        <f t="shared" si="1"/>
        <v>0.86427911917025457</v>
      </c>
      <c r="C6" s="23">
        <f t="shared" si="1"/>
        <v>0.91450120266616508</v>
      </c>
      <c r="D6" s="23">
        <f t="shared" si="1"/>
        <v>0.95358411166387225</v>
      </c>
      <c r="E6" s="23">
        <f t="shared" si="1"/>
        <v>0.99</v>
      </c>
      <c r="F6" s="29">
        <f t="shared" si="4"/>
        <v>0</v>
      </c>
      <c r="G6" s="29">
        <f t="shared" si="5"/>
        <v>0</v>
      </c>
      <c r="H6" s="29">
        <f t="shared" si="6"/>
        <v>0</v>
      </c>
      <c r="I6" s="29">
        <f t="shared" si="7"/>
        <v>0</v>
      </c>
    </row>
    <row r="7" spans="1:9" x14ac:dyDescent="0.2">
      <c r="A7" s="7">
        <f t="shared" si="3"/>
        <v>6</v>
      </c>
      <c r="B7" s="23">
        <f t="shared" si="1"/>
        <v>0.77639320225002084</v>
      </c>
      <c r="C7" s="23">
        <f t="shared" si="1"/>
        <v>0.841886116991581</v>
      </c>
      <c r="D7" s="23">
        <f t="shared" si="1"/>
        <v>0.89999999999999991</v>
      </c>
      <c r="E7" s="23">
        <f t="shared" si="1"/>
        <v>0.96837722339831622</v>
      </c>
      <c r="F7" s="29">
        <f t="shared" si="4"/>
        <v>0</v>
      </c>
      <c r="G7" s="29">
        <f t="shared" si="5"/>
        <v>0</v>
      </c>
      <c r="H7" s="29">
        <f t="shared" si="6"/>
        <v>0</v>
      </c>
      <c r="I7" s="29">
        <f t="shared" si="7"/>
        <v>0</v>
      </c>
    </row>
    <row r="8" spans="1:9" x14ac:dyDescent="0.2">
      <c r="A8" s="7">
        <f t="shared" si="3"/>
        <v>7</v>
      </c>
      <c r="B8" s="23">
        <f t="shared" si="1"/>
        <v>0.69829118317274175</v>
      </c>
      <c r="C8" s="23">
        <f t="shared" si="1"/>
        <v>0.77134747403633674</v>
      </c>
      <c r="D8" s="23">
        <f t="shared" si="1"/>
        <v>0.84151068075388857</v>
      </c>
      <c r="E8" s="23">
        <f t="shared" si="1"/>
        <v>0.93690426555198059</v>
      </c>
      <c r="F8" s="29">
        <f t="shared" si="4"/>
        <v>0</v>
      </c>
      <c r="G8" s="29">
        <f t="shared" si="5"/>
        <v>0</v>
      </c>
      <c r="H8" s="29">
        <f t="shared" si="6"/>
        <v>0</v>
      </c>
      <c r="I8" s="29">
        <f t="shared" si="7"/>
        <v>0</v>
      </c>
    </row>
    <row r="9" spans="1:9" x14ac:dyDescent="0.2">
      <c r="A9" s="7">
        <f t="shared" si="3"/>
        <v>8</v>
      </c>
      <c r="B9" s="23">
        <f t="shared" si="1"/>
        <v>0.63159685013596112</v>
      </c>
      <c r="C9" s="23">
        <f t="shared" si="1"/>
        <v>0.70759822617871326</v>
      </c>
      <c r="D9" s="23">
        <f t="shared" si="1"/>
        <v>0.78455653099681155</v>
      </c>
      <c r="E9" s="23">
        <f t="shared" si="1"/>
        <v>0.9</v>
      </c>
      <c r="F9" s="29">
        <f t="shared" si="4"/>
        <v>0</v>
      </c>
      <c r="G9" s="29">
        <f t="shared" si="5"/>
        <v>0</v>
      </c>
      <c r="H9" s="29">
        <f t="shared" si="6"/>
        <v>0</v>
      </c>
      <c r="I9" s="29">
        <f t="shared" si="7"/>
        <v>0</v>
      </c>
    </row>
    <row r="10" spans="1:9" x14ac:dyDescent="0.2">
      <c r="A10" s="7">
        <f t="shared" si="3"/>
        <v>9</v>
      </c>
      <c r="B10" s="23">
        <f t="shared" si="1"/>
        <v>0.57510937950803176</v>
      </c>
      <c r="C10" s="23">
        <f t="shared" si="1"/>
        <v>0.65144720157441505</v>
      </c>
      <c r="D10" s="23">
        <f t="shared" si="1"/>
        <v>0.73173042047202741</v>
      </c>
      <c r="E10" s="23">
        <f t="shared" si="1"/>
        <v>0.86105045056268614</v>
      </c>
      <c r="F10" s="29">
        <f t="shared" si="4"/>
        <v>0</v>
      </c>
      <c r="G10" s="29">
        <f t="shared" si="5"/>
        <v>0</v>
      </c>
      <c r="H10" s="29">
        <f t="shared" si="6"/>
        <v>0</v>
      </c>
      <c r="I10" s="29">
        <f t="shared" si="7"/>
        <v>0</v>
      </c>
    </row>
    <row r="11" spans="1:9" x14ac:dyDescent="0.2">
      <c r="A11" s="7">
        <f t="shared" si="3"/>
        <v>10</v>
      </c>
      <c r="B11" s="23">
        <f t="shared" si="1"/>
        <v>0.52712919549841186</v>
      </c>
      <c r="C11" s="23">
        <f t="shared" si="1"/>
        <v>0.60236463561647446</v>
      </c>
      <c r="D11" s="23">
        <f t="shared" si="1"/>
        <v>0.683772233983162</v>
      </c>
      <c r="E11" s="23">
        <f t="shared" si="1"/>
        <v>0.82217205899610768</v>
      </c>
      <c r="F11" s="29">
        <f t="shared" si="4"/>
        <v>0</v>
      </c>
      <c r="G11" s="29">
        <f t="shared" si="5"/>
        <v>0</v>
      </c>
      <c r="H11" s="29">
        <f t="shared" si="6"/>
        <v>0</v>
      </c>
      <c r="I11" s="29">
        <f t="shared" si="7"/>
        <v>0</v>
      </c>
    </row>
    <row r="12" spans="1:9" x14ac:dyDescent="0.2">
      <c r="A12" s="7">
        <f t="shared" si="3"/>
        <v>11</v>
      </c>
      <c r="B12" s="23">
        <f t="shared" si="1"/>
        <v>0.48609573359890246</v>
      </c>
      <c r="C12" s="23">
        <f t="shared" si="1"/>
        <v>0.55945865986513654</v>
      </c>
      <c r="D12" s="23">
        <f t="shared" si="1"/>
        <v>0.64061863361953719</v>
      </c>
      <c r="E12" s="23">
        <f t="shared" si="1"/>
        <v>0.78455653099681166</v>
      </c>
      <c r="F12" s="29">
        <f t="shared" si="4"/>
        <v>0</v>
      </c>
      <c r="G12" s="29">
        <f t="shared" si="5"/>
        <v>0</v>
      </c>
      <c r="H12" s="29">
        <f t="shared" si="6"/>
        <v>0</v>
      </c>
      <c r="I12" s="29">
        <f t="shared" si="7"/>
        <v>0</v>
      </c>
    </row>
    <row r="13" spans="1:9" x14ac:dyDescent="0.2">
      <c r="A13" s="7">
        <f t="shared" si="3"/>
        <v>12</v>
      </c>
      <c r="B13" s="23">
        <f t="shared" si="1"/>
        <v>0.45071972834694096</v>
      </c>
      <c r="C13" s="23">
        <f t="shared" si="1"/>
        <v>0.5218237501049815</v>
      </c>
      <c r="D13" s="23">
        <f t="shared" si="1"/>
        <v>0.60189282944650269</v>
      </c>
      <c r="E13" s="23">
        <f t="shared" si="1"/>
        <v>0.74881135684904199</v>
      </c>
      <c r="F13" s="29">
        <f t="shared" si="4"/>
        <v>0</v>
      </c>
      <c r="G13" s="29">
        <f t="shared" si="5"/>
        <v>0</v>
      </c>
      <c r="H13" s="29">
        <f t="shared" si="6"/>
        <v>0</v>
      </c>
      <c r="I13" s="29">
        <f t="shared" si="7"/>
        <v>0</v>
      </c>
    </row>
    <row r="14" spans="1:9" x14ac:dyDescent="0.2">
      <c r="A14" s="7">
        <f t="shared" si="3"/>
        <v>13</v>
      </c>
      <c r="B14" s="23">
        <f t="shared" si="1"/>
        <v>0.41997182277055545</v>
      </c>
      <c r="C14" s="23">
        <f t="shared" si="1"/>
        <v>0.48865223130323931</v>
      </c>
      <c r="D14" s="23">
        <f t="shared" si="1"/>
        <v>0.56712387189169411</v>
      </c>
      <c r="E14" s="23">
        <f t="shared" si="1"/>
        <v>0.71519641315641991</v>
      </c>
      <c r="F14" s="29">
        <f t="shared" si="4"/>
        <v>0</v>
      </c>
      <c r="G14" s="29">
        <f t="shared" si="5"/>
        <v>0</v>
      </c>
      <c r="H14" s="29">
        <f t="shared" si="6"/>
        <v>0</v>
      </c>
      <c r="I14" s="29">
        <f t="shared" si="7"/>
        <v>0</v>
      </c>
    </row>
    <row r="15" spans="1:9" x14ac:dyDescent="0.2">
      <c r="A15" s="7">
        <f t="shared" si="3"/>
        <v>14</v>
      </c>
      <c r="B15" s="23">
        <f t="shared" si="1"/>
        <v>0.39303776899708276</v>
      </c>
      <c r="C15" s="23">
        <f t="shared" si="1"/>
        <v>0.45925812643990049</v>
      </c>
      <c r="D15" s="23">
        <f t="shared" si="1"/>
        <v>0.53584111663872203</v>
      </c>
      <c r="E15" s="23">
        <f t="shared" si="1"/>
        <v>0.683772233983162</v>
      </c>
      <c r="F15" s="29">
        <f t="shared" si="4"/>
        <v>0</v>
      </c>
      <c r="G15" s="29">
        <f t="shared" si="5"/>
        <v>0</v>
      </c>
      <c r="H15" s="29">
        <f t="shared" si="6"/>
        <v>0</v>
      </c>
      <c r="I15" s="29">
        <f t="shared" si="7"/>
        <v>0</v>
      </c>
    </row>
    <row r="16" spans="1:9" x14ac:dyDescent="0.2">
      <c r="A16" s="7">
        <f t="shared" si="3"/>
        <v>15</v>
      </c>
      <c r="B16" s="23">
        <f t="shared" si="1"/>
        <v>0.3692728307045885</v>
      </c>
      <c r="C16" s="23">
        <f t="shared" si="1"/>
        <v>0.43307027005795018</v>
      </c>
      <c r="D16" s="23">
        <f t="shared" si="1"/>
        <v>0.50761173682932603</v>
      </c>
      <c r="E16" s="23">
        <f t="shared" si="1"/>
        <v>0.6544892705407781</v>
      </c>
      <c r="F16" s="29">
        <f t="shared" si="4"/>
        <v>0</v>
      </c>
      <c r="G16" s="29">
        <f t="shared" si="5"/>
        <v>0</v>
      </c>
      <c r="H16" s="29">
        <f t="shared" si="6"/>
        <v>0</v>
      </c>
      <c r="I16" s="29">
        <f t="shared" si="7"/>
        <v>0</v>
      </c>
    </row>
    <row r="17" spans="1:9" x14ac:dyDescent="0.2">
      <c r="A17" s="7">
        <f t="shared" si="3"/>
        <v>16</v>
      </c>
      <c r="B17" s="23">
        <f t="shared" si="1"/>
        <v>0.34816365513116077</v>
      </c>
      <c r="C17" s="23">
        <f t="shared" si="1"/>
        <v>0.4096163972250032</v>
      </c>
      <c r="D17" s="23">
        <f t="shared" si="1"/>
        <v>0.4820525320768787</v>
      </c>
      <c r="E17" s="23">
        <f t="shared" si="1"/>
        <v>0.62724062796850588</v>
      </c>
      <c r="F17" s="29">
        <f t="shared" si="4"/>
        <v>0</v>
      </c>
      <c r="G17" s="29">
        <f t="shared" si="5"/>
        <v>0</v>
      </c>
      <c r="H17" s="29">
        <f t="shared" si="6"/>
        <v>0</v>
      </c>
      <c r="I17" s="29">
        <f t="shared" si="7"/>
        <v>0</v>
      </c>
    </row>
    <row r="18" spans="1:9" x14ac:dyDescent="0.2">
      <c r="A18" s="7">
        <f t="shared" si="3"/>
        <v>17</v>
      </c>
      <c r="B18" s="23">
        <f t="shared" si="1"/>
        <v>0.3292984130754788</v>
      </c>
      <c r="C18" s="23">
        <f t="shared" si="1"/>
        <v>0.38850628008923038</v>
      </c>
      <c r="D18" s="23">
        <f t="shared" si="1"/>
        <v>0.45883047345353623</v>
      </c>
      <c r="E18" s="23">
        <f t="shared" si="1"/>
        <v>0.60189282944650269</v>
      </c>
      <c r="F18" s="29">
        <f t="shared" si="4"/>
        <v>0</v>
      </c>
      <c r="G18" s="29">
        <f t="shared" si="5"/>
        <v>0</v>
      </c>
      <c r="H18" s="29">
        <f t="shared" si="6"/>
        <v>0</v>
      </c>
      <c r="I18" s="29">
        <f t="shared" si="7"/>
        <v>0</v>
      </c>
    </row>
    <row r="19" spans="1:9" x14ac:dyDescent="0.2">
      <c r="A19" s="7">
        <f t="shared" si="3"/>
        <v>18</v>
      </c>
      <c r="B19" s="23">
        <f t="shared" si="1"/>
        <v>0.31234397806636782</v>
      </c>
      <c r="C19" s="23">
        <f t="shared" si="1"/>
        <v>0.36941664755281922</v>
      </c>
      <c r="D19" s="23">
        <f t="shared" si="1"/>
        <v>0.43765867480965082</v>
      </c>
      <c r="E19" s="23">
        <f t="shared" si="1"/>
        <v>0.57830349657141777</v>
      </c>
      <c r="F19" s="29">
        <f t="shared" si="4"/>
        <v>0</v>
      </c>
      <c r="G19" s="29">
        <f t="shared" si="5"/>
        <v>0</v>
      </c>
      <c r="H19" s="29">
        <f t="shared" si="6"/>
        <v>0</v>
      </c>
      <c r="I19" s="29">
        <f t="shared" si="7"/>
        <v>0</v>
      </c>
    </row>
    <row r="20" spans="1:9" x14ac:dyDescent="0.2">
      <c r="A20" s="7">
        <f t="shared" si="3"/>
        <v>19</v>
      </c>
      <c r="B20" s="23">
        <f t="shared" ref="B20:E35" si="8">1-1/(1+_xlfn.F.INV(B$2,2,$A20-2)*2/($A20-2))</f>
        <v>0.2970286142135623</v>
      </c>
      <c r="C20" s="23">
        <f t="shared" si="8"/>
        <v>0.35207855584279568</v>
      </c>
      <c r="D20" s="23">
        <f t="shared" si="8"/>
        <v>0.41829086706256413</v>
      </c>
      <c r="E20" s="23">
        <f t="shared" si="8"/>
        <v>0.55633126690213874</v>
      </c>
      <c r="F20" s="29">
        <f t="shared" si="4"/>
        <v>0</v>
      </c>
      <c r="G20" s="29">
        <f t="shared" si="5"/>
        <v>0</v>
      </c>
      <c r="H20" s="29">
        <f t="shared" si="6"/>
        <v>0</v>
      </c>
      <c r="I20" s="29">
        <f t="shared" si="7"/>
        <v>0</v>
      </c>
    </row>
    <row r="21" spans="1:9" x14ac:dyDescent="0.2">
      <c r="A21" s="7">
        <f t="shared" si="3"/>
        <v>20</v>
      </c>
      <c r="B21" s="23">
        <f t="shared" si="8"/>
        <v>0.28312883556311341</v>
      </c>
      <c r="C21" s="23">
        <f t="shared" si="8"/>
        <v>0.33626711687994271</v>
      </c>
      <c r="D21" s="23">
        <f t="shared" si="8"/>
        <v>0.40051574968105896</v>
      </c>
      <c r="E21" s="23">
        <f t="shared" si="8"/>
        <v>0.53584111663872203</v>
      </c>
      <c r="F21" s="29">
        <f t="shared" si="4"/>
        <v>0</v>
      </c>
      <c r="G21" s="29">
        <f t="shared" si="5"/>
        <v>0</v>
      </c>
      <c r="H21" s="29">
        <f t="shared" si="6"/>
        <v>0</v>
      </c>
      <c r="I21" s="29">
        <f t="shared" si="7"/>
        <v>0</v>
      </c>
    </row>
    <row r="22" spans="1:9" x14ac:dyDescent="0.2">
      <c r="A22" s="7">
        <f t="shared" si="3"/>
        <v>21</v>
      </c>
      <c r="B22" s="23">
        <f t="shared" si="8"/>
        <v>0.27045938636593281</v>
      </c>
      <c r="C22" s="23">
        <f t="shared" si="8"/>
        <v>0.32179325265124337</v>
      </c>
      <c r="D22" s="23">
        <f t="shared" si="8"/>
        <v>0.38415178893397361</v>
      </c>
      <c r="E22" s="23">
        <f t="shared" si="8"/>
        <v>0.51670697614282457</v>
      </c>
      <c r="F22" s="29">
        <f t="shared" si="4"/>
        <v>0</v>
      </c>
      <c r="G22" s="29">
        <f t="shared" si="5"/>
        <v>0</v>
      </c>
      <c r="H22" s="29">
        <f t="shared" si="6"/>
        <v>0</v>
      </c>
      <c r="I22" s="29">
        <f t="shared" si="7"/>
        <v>0</v>
      </c>
    </row>
    <row r="23" spans="1:9" x14ac:dyDescent="0.2">
      <c r="A23" s="7">
        <f t="shared" si="3"/>
        <v>22</v>
      </c>
      <c r="B23" s="23">
        <f t="shared" si="8"/>
        <v>0.25886555089305208</v>
      </c>
      <c r="C23" s="23">
        <f t="shared" si="8"/>
        <v>0.30849710781876072</v>
      </c>
      <c r="D23" s="23">
        <f t="shared" si="8"/>
        <v>0.36904265551980664</v>
      </c>
      <c r="E23" s="23">
        <f t="shared" si="8"/>
        <v>0.49881276637272765</v>
      </c>
      <c r="F23" s="29">
        <f t="shared" si="4"/>
        <v>0</v>
      </c>
      <c r="G23" s="29">
        <f t="shared" si="5"/>
        <v>0</v>
      </c>
      <c r="H23" s="29">
        <f t="shared" si="6"/>
        <v>0</v>
      </c>
      <c r="I23" s="29">
        <f t="shared" si="7"/>
        <v>0</v>
      </c>
    </row>
    <row r="24" spans="1:9" x14ac:dyDescent="0.2">
      <c r="A24" s="7">
        <f t="shared" si="3"/>
        <v>23</v>
      </c>
      <c r="B24" s="23">
        <f t="shared" si="8"/>
        <v>0.24821720679437442</v>
      </c>
      <c r="C24" s="23">
        <f t="shared" si="8"/>
        <v>0.29624278880888455</v>
      </c>
      <c r="D24" s="23">
        <f t="shared" si="8"/>
        <v>0.35505332289623759</v>
      </c>
      <c r="E24" s="23">
        <f t="shared" si="8"/>
        <v>0.48205253207687881</v>
      </c>
      <c r="F24" s="29">
        <f t="shared" si="4"/>
        <v>0</v>
      </c>
      <c r="G24" s="29">
        <f t="shared" si="5"/>
        <v>0</v>
      </c>
      <c r="H24" s="29">
        <f t="shared" si="6"/>
        <v>0</v>
      </c>
      <c r="I24" s="29">
        <f t="shared" si="7"/>
        <v>0</v>
      </c>
    </row>
    <row r="25" spans="1:9" x14ac:dyDescent="0.2">
      <c r="A25" s="7">
        <f t="shared" si="3"/>
        <v>24</v>
      </c>
      <c r="B25" s="23">
        <f t="shared" si="8"/>
        <v>0.23840419038085259</v>
      </c>
      <c r="C25" s="23">
        <f t="shared" si="8"/>
        <v>0.28491415291815447</v>
      </c>
      <c r="D25" s="23">
        <f t="shared" si="8"/>
        <v>0.34206677534243213</v>
      </c>
      <c r="E25" s="23">
        <f t="shared" si="8"/>
        <v>0.466330076879369</v>
      </c>
      <c r="F25" s="29">
        <f t="shared" si="4"/>
        <v>0</v>
      </c>
      <c r="G25" s="29">
        <f t="shared" si="5"/>
        <v>0</v>
      </c>
      <c r="H25" s="29">
        <f t="shared" si="6"/>
        <v>0</v>
      </c>
      <c r="I25" s="29">
        <f t="shared" si="7"/>
        <v>0</v>
      </c>
    </row>
    <row r="26" spans="1:9" x14ac:dyDescent="0.2">
      <c r="A26" s="7">
        <f t="shared" si="3"/>
        <v>25</v>
      </c>
      <c r="B26" s="23">
        <f t="shared" si="8"/>
        <v>0.22933265569503214</v>
      </c>
      <c r="C26" s="23">
        <f t="shared" si="8"/>
        <v>0.27441142539882701</v>
      </c>
      <c r="D26" s="23">
        <f t="shared" si="8"/>
        <v>0.32998124964904108</v>
      </c>
      <c r="E26" s="23">
        <f t="shared" si="8"/>
        <v>0.45155834238789816</v>
      </c>
      <c r="F26" s="29">
        <f t="shared" si="4"/>
        <v>0</v>
      </c>
      <c r="G26" s="29">
        <f t="shared" si="5"/>
        <v>0</v>
      </c>
      <c r="H26" s="29">
        <f t="shared" si="6"/>
        <v>0</v>
      </c>
      <c r="I26" s="29">
        <f t="shared" si="7"/>
        <v>0</v>
      </c>
    </row>
    <row r="27" spans="1:9" x14ac:dyDescent="0.2">
      <c r="A27" s="7">
        <f t="shared" si="3"/>
        <v>26</v>
      </c>
      <c r="B27" s="23">
        <f t="shared" si="8"/>
        <v>0.22092219194555585</v>
      </c>
      <c r="C27" s="23">
        <f t="shared" si="8"/>
        <v>0.26464846939705122</v>
      </c>
      <c r="D27" s="23">
        <f t="shared" si="8"/>
        <v>0.31870793094203864</v>
      </c>
      <c r="E27" s="23">
        <f t="shared" si="8"/>
        <v>0.43765867480965093</v>
      </c>
      <c r="F27" s="29">
        <f t="shared" si="4"/>
        <v>0</v>
      </c>
      <c r="G27" s="29">
        <f t="shared" si="5"/>
        <v>0</v>
      </c>
      <c r="H27" s="29">
        <f t="shared" si="6"/>
        <v>0</v>
      </c>
      <c r="I27" s="29">
        <f t="shared" si="7"/>
        <v>0</v>
      </c>
    </row>
    <row r="28" spans="1:9" x14ac:dyDescent="0.2">
      <c r="A28" s="7">
        <f t="shared" si="3"/>
        <v>27</v>
      </c>
      <c r="B28" s="23">
        <f t="shared" si="8"/>
        <v>0.21310352407899968</v>
      </c>
      <c r="C28" s="23">
        <f t="shared" si="8"/>
        <v>0.25555057177351392</v>
      </c>
      <c r="D28" s="23">
        <f t="shared" si="8"/>
        <v>0.30816902908106347</v>
      </c>
      <c r="E28" s="23">
        <f t="shared" si="8"/>
        <v>0.42456006266284285</v>
      </c>
      <c r="F28" s="29">
        <f t="shared" si="4"/>
        <v>0</v>
      </c>
      <c r="G28" s="29">
        <f t="shared" si="5"/>
        <v>0</v>
      </c>
      <c r="H28" s="29">
        <f t="shared" si="6"/>
        <v>0</v>
      </c>
      <c r="I28" s="29">
        <f t="shared" si="7"/>
        <v>0</v>
      </c>
    </row>
    <row r="29" spans="1:9" x14ac:dyDescent="0.2">
      <c r="A29" s="7">
        <f t="shared" si="3"/>
        <v>28</v>
      </c>
      <c r="B29" s="23">
        <f t="shared" si="8"/>
        <v>0.20581666518655062</v>
      </c>
      <c r="C29" s="23">
        <f t="shared" si="8"/>
        <v>0.24705263800047095</v>
      </c>
      <c r="D29" s="23">
        <f t="shared" si="8"/>
        <v>0.29829617132961717</v>
      </c>
      <c r="E29" s="23">
        <f t="shared" si="8"/>
        <v>0.41219839277250869</v>
      </c>
      <c r="F29" s="29">
        <f t="shared" si="4"/>
        <v>0</v>
      </c>
      <c r="G29" s="29">
        <f t="shared" si="5"/>
        <v>0</v>
      </c>
      <c r="H29" s="29">
        <f t="shared" si="6"/>
        <v>0</v>
      </c>
      <c r="I29" s="29">
        <f t="shared" si="7"/>
        <v>0</v>
      </c>
    </row>
    <row r="30" spans="1:9" x14ac:dyDescent="0.2">
      <c r="A30" s="7">
        <f t="shared" si="3"/>
        <v>29</v>
      </c>
      <c r="B30" s="23">
        <f t="shared" si="8"/>
        <v>0.19900942164585655</v>
      </c>
      <c r="C30" s="23">
        <f t="shared" si="8"/>
        <v>0.23909771283365999</v>
      </c>
      <c r="D30" s="23">
        <f t="shared" si="8"/>
        <v>0.28902905676875645</v>
      </c>
      <c r="E30" s="23">
        <f t="shared" si="8"/>
        <v>0.40051574968105896</v>
      </c>
      <c r="F30" s="29">
        <f t="shared" si="4"/>
        <v>0</v>
      </c>
      <c r="G30" s="29">
        <f t="shared" si="5"/>
        <v>0</v>
      </c>
      <c r="H30" s="29">
        <f t="shared" si="6"/>
        <v>0</v>
      </c>
      <c r="I30" s="29">
        <f t="shared" si="7"/>
        <v>0</v>
      </c>
    </row>
    <row r="31" spans="1:9" x14ac:dyDescent="0.2">
      <c r="A31" s="7">
        <f t="shared" si="3"/>
        <v>30</v>
      </c>
      <c r="B31" s="23">
        <f t="shared" si="8"/>
        <v>0.19263617565013524</v>
      </c>
      <c r="C31" s="23">
        <f t="shared" si="8"/>
        <v>0.23163576165011646</v>
      </c>
      <c r="D31" s="23">
        <f t="shared" si="8"/>
        <v>0.28031432699884784</v>
      </c>
      <c r="E31" s="23">
        <f t="shared" si="8"/>
        <v>0.38945977034146717</v>
      </c>
      <c r="F31" s="29">
        <f t="shared" si="4"/>
        <v>0</v>
      </c>
      <c r="G31" s="29">
        <f t="shared" si="5"/>
        <v>0</v>
      </c>
      <c r="H31" s="29">
        <f t="shared" si="6"/>
        <v>0</v>
      </c>
      <c r="I31" s="29">
        <f t="shared" si="7"/>
        <v>0</v>
      </c>
    </row>
    <row r="32" spans="1:9" x14ac:dyDescent="0.2">
      <c r="A32" s="7">
        <f t="shared" si="3"/>
        <v>31</v>
      </c>
      <c r="B32" s="23">
        <f t="shared" si="8"/>
        <v>0.18665688741267639</v>
      </c>
      <c r="C32" s="23">
        <f t="shared" si="8"/>
        <v>0.22462266139197473</v>
      </c>
      <c r="D32" s="23">
        <f t="shared" si="8"/>
        <v>0.27210461560168486</v>
      </c>
      <c r="E32" s="23">
        <f t="shared" si="8"/>
        <v>0.37898305810843835</v>
      </c>
      <c r="F32" s="29">
        <f t="shared" si="4"/>
        <v>0</v>
      </c>
      <c r="G32" s="29">
        <f t="shared" si="5"/>
        <v>0</v>
      </c>
      <c r="H32" s="29">
        <f t="shared" si="6"/>
        <v>0</v>
      </c>
      <c r="I32" s="29">
        <f t="shared" si="7"/>
        <v>0</v>
      </c>
    </row>
    <row r="33" spans="1:9" x14ac:dyDescent="0.2">
      <c r="A33" s="7">
        <f t="shared" si="3"/>
        <v>32</v>
      </c>
      <c r="B33" s="23">
        <f t="shared" si="8"/>
        <v>0.18103627252208465</v>
      </c>
      <c r="C33" s="23">
        <f t="shared" si="8"/>
        <v>0.21801936091053398</v>
      </c>
      <c r="D33" s="23">
        <f t="shared" si="8"/>
        <v>0.26435774554035862</v>
      </c>
      <c r="E33" s="23">
        <f t="shared" si="8"/>
        <v>0.36904265551980675</v>
      </c>
      <c r="F33" s="29">
        <f t="shared" ref="F33:F52" si="9">1-(F$1)^(2/($A33-2))-B33</f>
        <v>0</v>
      </c>
      <c r="G33" s="29">
        <f t="shared" ref="G33:G52" si="10">1-(G$1)^(2/($A33-2))-C33</f>
        <v>0</v>
      </c>
      <c r="H33" s="29">
        <f t="shared" ref="H33:H52" si="11">1-(H$1)^(2/($A33-2))-D33</f>
        <v>0</v>
      </c>
      <c r="I33" s="29">
        <f t="shared" ref="I33:I52" si="12">1-(I$1)^(2/($A33-2))-E33</f>
        <v>0</v>
      </c>
    </row>
    <row r="34" spans="1:9" x14ac:dyDescent="0.2">
      <c r="A34" s="7">
        <f t="shared" si="3"/>
        <v>33</v>
      </c>
      <c r="B34" s="23">
        <f t="shared" si="8"/>
        <v>0.17574311985466828</v>
      </c>
      <c r="C34" s="23">
        <f t="shared" si="8"/>
        <v>0.21179117890872845</v>
      </c>
      <c r="D34" s="23">
        <f t="shared" si="8"/>
        <v>0.25703604924050516</v>
      </c>
      <c r="E34" s="23">
        <f t="shared" si="8"/>
        <v>0.35959957288027178</v>
      </c>
      <c r="F34" s="29">
        <f t="shared" si="9"/>
        <v>0</v>
      </c>
      <c r="G34" s="29">
        <f t="shared" si="10"/>
        <v>0</v>
      </c>
      <c r="H34" s="29">
        <f t="shared" si="11"/>
        <v>0</v>
      </c>
      <c r="I34" s="29">
        <f t="shared" si="12"/>
        <v>0</v>
      </c>
    </row>
    <row r="35" spans="1:9" x14ac:dyDescent="0.2">
      <c r="A35" s="7">
        <f t="shared" si="3"/>
        <v>34</v>
      </c>
      <c r="B35" s="23">
        <f t="shared" si="8"/>
        <v>0.17074972298248092</v>
      </c>
      <c r="C35" s="23">
        <f t="shared" si="8"/>
        <v>0.20590721420782276</v>
      </c>
      <c r="D35" s="23">
        <f t="shared" si="8"/>
        <v>0.25010579066754413</v>
      </c>
      <c r="E35" s="23">
        <f t="shared" si="8"/>
        <v>0.35061836842378868</v>
      </c>
      <c r="F35" s="29">
        <f t="shared" si="9"/>
        <v>0</v>
      </c>
      <c r="G35" s="29">
        <f t="shared" si="10"/>
        <v>0</v>
      </c>
      <c r="H35" s="29">
        <f t="shared" si="11"/>
        <v>0</v>
      </c>
      <c r="I35" s="29">
        <f t="shared" si="12"/>
        <v>0</v>
      </c>
    </row>
    <row r="36" spans="1:9" x14ac:dyDescent="0.2">
      <c r="A36" s="7">
        <f t="shared" si="3"/>
        <v>35</v>
      </c>
      <c r="B36" s="23">
        <f t="shared" ref="B36:E53" si="13">1-1/(1+_xlfn.F.INV(B$2,2,$A36-2)*2/($A36-2))</f>
        <v>0.1660314037681071</v>
      </c>
      <c r="C36" s="23">
        <f t="shared" si="13"/>
        <v>0.20033984815428718</v>
      </c>
      <c r="D36" s="23">
        <f t="shared" si="13"/>
        <v>0.24353667244537103</v>
      </c>
      <c r="E36" s="23">
        <f t="shared" si="13"/>
        <v>0.34206677534243191</v>
      </c>
      <c r="F36" s="29">
        <f t="shared" si="9"/>
        <v>0</v>
      </c>
      <c r="G36" s="29">
        <f t="shared" si="10"/>
        <v>0</v>
      </c>
      <c r="H36" s="29">
        <f t="shared" si="11"/>
        <v>0</v>
      </c>
      <c r="I36" s="29">
        <f t="shared" si="12"/>
        <v>0</v>
      </c>
    </row>
    <row r="37" spans="1:9" x14ac:dyDescent="0.2">
      <c r="A37" s="7">
        <f t="shared" si="3"/>
        <v>36</v>
      </c>
      <c r="B37" s="23">
        <f t="shared" si="13"/>
        <v>0.16156611126074005</v>
      </c>
      <c r="C37" s="23">
        <f t="shared" si="13"/>
        <v>0.19506432296909315</v>
      </c>
      <c r="D37" s="23">
        <f t="shared" si="13"/>
        <v>0.23730141409765559</v>
      </c>
      <c r="E37" s="23">
        <f t="shared" si="13"/>
        <v>0.3339153709190843</v>
      </c>
      <c r="F37" s="29">
        <f t="shared" si="9"/>
        <v>0</v>
      </c>
      <c r="G37" s="29">
        <f t="shared" si="10"/>
        <v>0</v>
      </c>
      <c r="H37" s="29">
        <f t="shared" si="11"/>
        <v>0</v>
      </c>
      <c r="I37" s="29">
        <f t="shared" si="12"/>
        <v>0</v>
      </c>
    </row>
    <row r="38" spans="1:9" x14ac:dyDescent="0.2">
      <c r="A38" s="7">
        <f t="shared" si="3"/>
        <v>37</v>
      </c>
      <c r="B38" s="23">
        <f t="shared" si="13"/>
        <v>0.15733408243201952</v>
      </c>
      <c r="C38" s="23">
        <f t="shared" si="13"/>
        <v>0.19005838297772271</v>
      </c>
      <c r="D38" s="23">
        <f t="shared" si="13"/>
        <v>0.23137538996022611</v>
      </c>
      <c r="E38" s="23">
        <f t="shared" si="13"/>
        <v>0.32613728319690549</v>
      </c>
      <c r="F38" s="29">
        <f t="shared" si="9"/>
        <v>0</v>
      </c>
      <c r="G38" s="29">
        <f t="shared" si="10"/>
        <v>0</v>
      </c>
      <c r="H38" s="29">
        <f t="shared" si="11"/>
        <v>0</v>
      </c>
      <c r="I38" s="29">
        <f t="shared" si="12"/>
        <v>0</v>
      </c>
    </row>
    <row r="39" spans="1:9" x14ac:dyDescent="0.2">
      <c r="A39" s="7">
        <f t="shared" si="3"/>
        <v>38</v>
      </c>
      <c r="B39" s="23">
        <f t="shared" si="13"/>
        <v>0.1533175539572782</v>
      </c>
      <c r="C39" s="23">
        <f t="shared" si="13"/>
        <v>0.18530196813785227</v>
      </c>
      <c r="D39" s="23">
        <f t="shared" si="13"/>
        <v>0.22573631731887278</v>
      </c>
      <c r="E39" s="23">
        <f t="shared" si="13"/>
        <v>0.31870793094203864</v>
      </c>
      <c r="F39" s="29">
        <f t="shared" si="9"/>
        <v>0</v>
      </c>
      <c r="G39" s="29">
        <f t="shared" si="10"/>
        <v>0</v>
      </c>
      <c r="H39" s="29">
        <f t="shared" si="11"/>
        <v>0</v>
      </c>
      <c r="I39" s="29">
        <f t="shared" si="12"/>
        <v>0</v>
      </c>
    </row>
    <row r="40" spans="1:9" x14ac:dyDescent="0.2">
      <c r="A40" s="7">
        <f t="shared" si="3"/>
        <v>39</v>
      </c>
      <c r="B40" s="23">
        <f t="shared" si="13"/>
        <v>0.14950051633834305</v>
      </c>
      <c r="C40" s="23">
        <f t="shared" si="13"/>
        <v>0.18077695125001791</v>
      </c>
      <c r="D40" s="23">
        <f t="shared" si="13"/>
        <v>0.22036398695947657</v>
      </c>
      <c r="E40" s="23">
        <f t="shared" si="13"/>
        <v>0.31160479303545019</v>
      </c>
      <c r="F40" s="29">
        <f t="shared" si="9"/>
        <v>0</v>
      </c>
      <c r="G40" s="29">
        <f t="shared" si="10"/>
        <v>0</v>
      </c>
      <c r="H40" s="29">
        <f t="shared" si="11"/>
        <v>0</v>
      </c>
      <c r="I40" s="29">
        <f t="shared" si="12"/>
        <v>0</v>
      </c>
    </row>
    <row r="41" spans="1:9" x14ac:dyDescent="0.2">
      <c r="A41" s="7">
        <f t="shared" si="3"/>
        <v>40</v>
      </c>
      <c r="B41" s="23">
        <f t="shared" si="13"/>
        <v>0.14586850331224332</v>
      </c>
      <c r="C41" s="23">
        <f t="shared" si="13"/>
        <v>0.17646691180696528</v>
      </c>
      <c r="D41" s="23">
        <f t="shared" si="13"/>
        <v>0.2152400296485385</v>
      </c>
      <c r="E41" s="23">
        <f t="shared" si="13"/>
        <v>0.30480720382243931</v>
      </c>
      <c r="F41" s="29">
        <f t="shared" si="9"/>
        <v>0</v>
      </c>
      <c r="G41" s="29">
        <f t="shared" si="10"/>
        <v>0</v>
      </c>
      <c r="H41" s="29">
        <f t="shared" si="11"/>
        <v>2.2204460492503131E-16</v>
      </c>
      <c r="I41" s="29">
        <f t="shared" si="12"/>
        <v>0</v>
      </c>
    </row>
    <row r="42" spans="1:9" x14ac:dyDescent="0.2">
      <c r="A42" s="7">
        <f t="shared" si="3"/>
        <v>41</v>
      </c>
      <c r="B42" s="23">
        <f t="shared" si="13"/>
        <v>0.14240841079708155</v>
      </c>
      <c r="C42" s="23">
        <f t="shared" si="13"/>
        <v>0.17235694069611618</v>
      </c>
      <c r="D42" s="23">
        <f t="shared" si="13"/>
        <v>0.21034771315002732</v>
      </c>
      <c r="E42" s="23">
        <f t="shared" si="13"/>
        <v>0.29829617132961717</v>
      </c>
      <c r="F42" s="29">
        <f t="shared" si="9"/>
        <v>-2.2204460492503131E-16</v>
      </c>
      <c r="G42" s="29">
        <f t="shared" si="10"/>
        <v>0</v>
      </c>
      <c r="H42" s="29">
        <f t="shared" si="11"/>
        <v>0</v>
      </c>
      <c r="I42" s="29">
        <f t="shared" si="12"/>
        <v>0</v>
      </c>
    </row>
    <row r="43" spans="1:9" x14ac:dyDescent="0.2">
      <c r="A43" s="7">
        <f t="shared" si="3"/>
        <v>42</v>
      </c>
      <c r="B43" s="23">
        <f t="shared" si="13"/>
        <v>0.13910834066826516</v>
      </c>
      <c r="C43" s="23">
        <f t="shared" si="13"/>
        <v>0.16843347098308525</v>
      </c>
      <c r="D43" s="23">
        <f t="shared" si="13"/>
        <v>0.2056717652757184</v>
      </c>
      <c r="E43" s="23">
        <f t="shared" si="13"/>
        <v>0.29205421561586209</v>
      </c>
      <c r="F43" s="29">
        <f t="shared" si="9"/>
        <v>0</v>
      </c>
      <c r="G43" s="29">
        <f t="shared" si="10"/>
        <v>0</v>
      </c>
      <c r="H43" s="29">
        <f t="shared" si="11"/>
        <v>0</v>
      </c>
      <c r="I43" s="29">
        <f t="shared" si="12"/>
        <v>0</v>
      </c>
    </row>
    <row r="44" spans="1:9" x14ac:dyDescent="0.2">
      <c r="A44" s="7">
        <f t="shared" si="3"/>
        <v>43</v>
      </c>
      <c r="B44" s="23">
        <f t="shared" si="13"/>
        <v>0.13595746549336829</v>
      </c>
      <c r="C44" s="23">
        <f t="shared" si="13"/>
        <v>0.16468413082386335</v>
      </c>
      <c r="D44" s="23">
        <f t="shared" si="13"/>
        <v>0.20119821919842962</v>
      </c>
      <c r="E44" s="23">
        <f t="shared" si="13"/>
        <v>0.28606522484971331</v>
      </c>
      <c r="F44" s="29">
        <f t="shared" si="9"/>
        <v>0</v>
      </c>
      <c r="G44" s="29">
        <f t="shared" si="10"/>
        <v>0</v>
      </c>
      <c r="H44" s="29">
        <f t="shared" si="11"/>
        <v>0</v>
      </c>
      <c r="I44" s="29">
        <f t="shared" si="12"/>
        <v>0</v>
      </c>
    </row>
    <row r="45" spans="1:9" x14ac:dyDescent="0.2">
      <c r="A45" s="7">
        <f t="shared" si="3"/>
        <v>44</v>
      </c>
      <c r="B45" s="23">
        <f t="shared" si="13"/>
        <v>0.13294591102652331</v>
      </c>
      <c r="C45" s="23">
        <f t="shared" si="13"/>
        <v>0.16109761521907962</v>
      </c>
      <c r="D45" s="23">
        <f t="shared" si="13"/>
        <v>0.19691427786084847</v>
      </c>
      <c r="E45" s="23">
        <f t="shared" si="13"/>
        <v>0.28031432699884795</v>
      </c>
      <c r="F45" s="29">
        <f t="shared" si="9"/>
        <v>0</v>
      </c>
      <c r="G45" s="29">
        <f t="shared" si="10"/>
        <v>0</v>
      </c>
      <c r="H45" s="29">
        <f t="shared" si="11"/>
        <v>0</v>
      </c>
      <c r="I45" s="29">
        <f t="shared" si="12"/>
        <v>0</v>
      </c>
    </row>
    <row r="46" spans="1:9" x14ac:dyDescent="0.2">
      <c r="A46" s="7">
        <f t="shared" si="3"/>
        <v>45</v>
      </c>
      <c r="B46" s="23">
        <f t="shared" si="13"/>
        <v>0.13006465380768872</v>
      </c>
      <c r="C46" s="23">
        <f t="shared" si="13"/>
        <v>0.15766357386685648</v>
      </c>
      <c r="D46" s="23">
        <f t="shared" si="13"/>
        <v>0.1928081948112097</v>
      </c>
      <c r="E46" s="23">
        <f t="shared" si="13"/>
        <v>0.27478777527818343</v>
      </c>
      <c r="F46" s="29">
        <f t="shared" si="9"/>
        <v>0</v>
      </c>
      <c r="G46" s="29">
        <f t="shared" si="10"/>
        <v>0</v>
      </c>
      <c r="H46" s="29">
        <f t="shared" si="11"/>
        <v>0</v>
      </c>
      <c r="I46" s="29">
        <f t="shared" si="12"/>
        <v>0</v>
      </c>
    </row>
    <row r="47" spans="1:9" x14ac:dyDescent="0.2">
      <c r="A47" s="7">
        <f t="shared" si="3"/>
        <v>46</v>
      </c>
      <c r="B47" s="23">
        <f t="shared" si="13"/>
        <v>0.12730543165483854</v>
      </c>
      <c r="C47" s="23">
        <f t="shared" si="13"/>
        <v>0.15437251281557451</v>
      </c>
      <c r="D47" s="23">
        <f t="shared" si="13"/>
        <v>0.18886916921031294</v>
      </c>
      <c r="E47" s="23">
        <f t="shared" si="13"/>
        <v>0.26947284573355457</v>
      </c>
      <c r="F47" s="29">
        <f t="shared" si="9"/>
        <v>0</v>
      </c>
      <c r="G47" s="29">
        <f t="shared" si="10"/>
        <v>0</v>
      </c>
      <c r="H47" s="29">
        <f t="shared" si="11"/>
        <v>0</v>
      </c>
      <c r="I47" s="29">
        <f t="shared" si="12"/>
        <v>0</v>
      </c>
    </row>
    <row r="48" spans="1:9" x14ac:dyDescent="0.2">
      <c r="A48" s="7">
        <f t="shared" si="3"/>
        <v>47</v>
      </c>
      <c r="B48" s="23">
        <f t="shared" si="13"/>
        <v>0.12466066519873042</v>
      </c>
      <c r="C48" s="23">
        <f t="shared" si="13"/>
        <v>0.15121570798363482</v>
      </c>
      <c r="D48" s="23">
        <f t="shared" si="13"/>
        <v>0.18508725309792562</v>
      </c>
      <c r="E48" s="23">
        <f t="shared" si="13"/>
        <v>0.26435774554035862</v>
      </c>
      <c r="F48" s="29">
        <f t="shared" si="9"/>
        <v>1.1102230246251565E-16</v>
      </c>
      <c r="G48" s="29">
        <f t="shared" si="10"/>
        <v>0</v>
      </c>
      <c r="H48" s="29">
        <f t="shared" si="11"/>
        <v>0</v>
      </c>
      <c r="I48" s="29">
        <f t="shared" si="12"/>
        <v>0</v>
      </c>
    </row>
    <row r="49" spans="1:9" x14ac:dyDescent="0.2">
      <c r="A49" s="7">
        <f t="shared" si="3"/>
        <v>48</v>
      </c>
      <c r="B49" s="23">
        <f t="shared" si="13"/>
        <v>0.12212338890652297</v>
      </c>
      <c r="C49" s="23">
        <f t="shared" si="13"/>
        <v>0.1481851289152244</v>
      </c>
      <c r="D49" s="23">
        <f t="shared" si="13"/>
        <v>0.18145326929309713</v>
      </c>
      <c r="E49" s="23">
        <f t="shared" si="13"/>
        <v>0.25943153077375625</v>
      </c>
      <c r="F49" s="29">
        <f t="shared" si="9"/>
        <v>0</v>
      </c>
      <c r="G49" s="29">
        <f t="shared" si="10"/>
        <v>0</v>
      </c>
      <c r="H49" s="29">
        <f t="shared" si="11"/>
        <v>0</v>
      </c>
      <c r="I49" s="29">
        <f t="shared" si="12"/>
        <v>0</v>
      </c>
    </row>
    <row r="50" spans="1:9" x14ac:dyDescent="0.2">
      <c r="A50" s="7">
        <f t="shared" si="3"/>
        <v>49</v>
      </c>
      <c r="B50" s="23">
        <f t="shared" si="13"/>
        <v>0.11968719028484387</v>
      </c>
      <c r="C50" s="23">
        <f t="shared" si="13"/>
        <v>0.14527337139123975</v>
      </c>
      <c r="D50" s="23">
        <f t="shared" si="13"/>
        <v>0.17795873854250943</v>
      </c>
      <c r="E50" s="23">
        <f t="shared" si="13"/>
        <v>0.25468403256177086</v>
      </c>
      <c r="F50" s="29">
        <f t="shared" si="9"/>
        <v>1.1102230246251565E-16</v>
      </c>
      <c r="G50" s="29">
        <f t="shared" si="10"/>
        <v>0</v>
      </c>
      <c r="H50" s="29">
        <f t="shared" si="11"/>
        <v>2.2204460492503131E-16</v>
      </c>
      <c r="I50" s="29">
        <f t="shared" si="12"/>
        <v>0</v>
      </c>
    </row>
    <row r="51" spans="1:9" x14ac:dyDescent="0.2">
      <c r="A51" s="7">
        <f t="shared" si="3"/>
        <v>50</v>
      </c>
      <c r="B51" s="23">
        <f t="shared" si="13"/>
        <v>0.1173461561549487</v>
      </c>
      <c r="C51" s="23">
        <f t="shared" si="13"/>
        <v>0.14247359772252566</v>
      </c>
      <c r="D51" s="23">
        <f t="shared" si="13"/>
        <v>0.17459581473198149</v>
      </c>
      <c r="E51" s="23">
        <f t="shared" si="13"/>
        <v>0.25010579066754413</v>
      </c>
      <c r="F51" s="29">
        <f t="shared" si="9"/>
        <v>0</v>
      </c>
      <c r="G51" s="29">
        <f t="shared" si="10"/>
        <v>0</v>
      </c>
      <c r="H51" s="29">
        <f t="shared" si="11"/>
        <v>0</v>
      </c>
      <c r="I51" s="29">
        <f t="shared" si="12"/>
        <v>0</v>
      </c>
    </row>
    <row r="52" spans="1:9" x14ac:dyDescent="0.2">
      <c r="A52" s="7">
        <f>A51+5</f>
        <v>55</v>
      </c>
      <c r="B52" s="23">
        <f t="shared" si="13"/>
        <v>0.10689087121790919</v>
      </c>
      <c r="C52" s="23">
        <f t="shared" si="13"/>
        <v>0.12994860839558808</v>
      </c>
      <c r="D52" s="23">
        <f t="shared" si="13"/>
        <v>0.15951822258626036</v>
      </c>
      <c r="E52" s="23">
        <f t="shared" si="13"/>
        <v>0.22946485384694504</v>
      </c>
      <c r="F52" s="29">
        <f t="shared" si="9"/>
        <v>1.1102230246251565E-16</v>
      </c>
      <c r="G52" s="29">
        <f t="shared" si="10"/>
        <v>0</v>
      </c>
      <c r="H52" s="29">
        <f t="shared" si="11"/>
        <v>0</v>
      </c>
      <c r="I52" s="29">
        <f t="shared" si="12"/>
        <v>0</v>
      </c>
    </row>
    <row r="53" spans="1:9" x14ac:dyDescent="0.2">
      <c r="A53" s="7">
        <f t="shared" ref="A53:A61" si="14">A52+5</f>
        <v>60</v>
      </c>
      <c r="B53" s="23">
        <f t="shared" si="13"/>
        <v>9.8144627677295704E-2</v>
      </c>
      <c r="C53" s="23">
        <f t="shared" si="13"/>
        <v>0.11944486906950269</v>
      </c>
      <c r="D53" s="23">
        <f t="shared" si="13"/>
        <v>0.14683214758271912</v>
      </c>
      <c r="E53" s="23">
        <f t="shared" si="13"/>
        <v>0.21195371843300881</v>
      </c>
      <c r="F53" s="29">
        <f t="shared" ref="F53:F64" si="15">1-(F$1)^(2/($A53-2))-B53</f>
        <v>0</v>
      </c>
      <c r="G53" s="29">
        <f t="shared" ref="G53:G64" si="16">1-(G$1)^(2/($A53-2))-C53</f>
        <v>0</v>
      </c>
      <c r="H53" s="29">
        <f t="shared" ref="H53:H64" si="17">1-(H$1)^(2/($A53-2))-D53</f>
        <v>0</v>
      </c>
      <c r="I53" s="29">
        <f t="shared" ref="I53:I64" si="18">1-(I$1)^(2/($A53-2))-E53</f>
        <v>0</v>
      </c>
    </row>
    <row r="54" spans="1:9" x14ac:dyDescent="0.2">
      <c r="A54" s="7">
        <f t="shared" si="14"/>
        <v>65</v>
      </c>
      <c r="B54" s="23">
        <f t="shared" ref="B54:E69" si="19">1-1/(1+_xlfn.F.INV(B$2,2,$A54-2)*2/($A54-2))</f>
        <v>9.0720373191650161E-2</v>
      </c>
      <c r="C54" s="23">
        <f t="shared" si="19"/>
        <v>0.11051024020425548</v>
      </c>
      <c r="D54" s="23">
        <f t="shared" si="19"/>
        <v>0.13601155051603142</v>
      </c>
      <c r="E54" s="23">
        <f t="shared" si="19"/>
        <v>0.19691427786084859</v>
      </c>
      <c r="F54" s="29">
        <f t="shared" si="15"/>
        <v>2.2204460492503131E-16</v>
      </c>
      <c r="G54" s="29">
        <f t="shared" si="16"/>
        <v>0</v>
      </c>
      <c r="H54" s="29">
        <f t="shared" si="17"/>
        <v>0</v>
      </c>
      <c r="I54" s="29">
        <f t="shared" si="18"/>
        <v>0</v>
      </c>
    </row>
    <row r="55" spans="1:9" x14ac:dyDescent="0.2">
      <c r="A55" s="7">
        <f t="shared" si="14"/>
        <v>70</v>
      </c>
      <c r="B55" s="23">
        <f t="shared" si="19"/>
        <v>8.4339643350625271E-2</v>
      </c>
      <c r="C55" s="23">
        <f t="shared" si="19"/>
        <v>0.10281792425901271</v>
      </c>
      <c r="D55" s="23">
        <f t="shared" si="19"/>
        <v>0.12667383761715678</v>
      </c>
      <c r="E55" s="23">
        <f t="shared" si="19"/>
        <v>0.18385992067481705</v>
      </c>
      <c r="F55" s="29">
        <f t="shared" si="15"/>
        <v>1.1102230246251565E-16</v>
      </c>
      <c r="G55" s="29">
        <f t="shared" si="16"/>
        <v>-1.1102230246251565E-16</v>
      </c>
      <c r="H55" s="29">
        <f t="shared" si="17"/>
        <v>0</v>
      </c>
      <c r="I55" s="29">
        <f t="shared" si="18"/>
        <v>0</v>
      </c>
    </row>
    <row r="56" spans="1:9" x14ac:dyDescent="0.2">
      <c r="A56" s="7">
        <f t="shared" si="14"/>
        <v>75</v>
      </c>
      <c r="B56" s="23">
        <f t="shared" si="19"/>
        <v>7.8797002202215194E-2</v>
      </c>
      <c r="C56" s="23">
        <f t="shared" si="19"/>
        <v>9.6125893061184353E-2</v>
      </c>
      <c r="D56" s="23">
        <f t="shared" si="19"/>
        <v>0.1185341742526882</v>
      </c>
      <c r="E56" s="23">
        <f t="shared" si="19"/>
        <v>0.1724233679297037</v>
      </c>
      <c r="F56" s="29">
        <f t="shared" si="15"/>
        <v>1.1102230246251565E-16</v>
      </c>
      <c r="G56" s="29">
        <f t="shared" si="16"/>
        <v>0</v>
      </c>
      <c r="H56" s="29">
        <f t="shared" si="17"/>
        <v>1.1102230246251565E-16</v>
      </c>
      <c r="I56" s="29">
        <f t="shared" si="18"/>
        <v>0</v>
      </c>
    </row>
    <row r="57" spans="1:9" x14ac:dyDescent="0.2">
      <c r="A57" s="7">
        <f t="shared" si="14"/>
        <v>80</v>
      </c>
      <c r="B57" s="23">
        <f t="shared" si="19"/>
        <v>7.3937588926686337E-2</v>
      </c>
      <c r="C57" s="23">
        <f t="shared" si="19"/>
        <v>9.0251100960334396E-2</v>
      </c>
      <c r="D57" s="23">
        <f t="shared" si="19"/>
        <v>0.11137618372565961</v>
      </c>
      <c r="E57" s="23">
        <f t="shared" si="19"/>
        <v>0.16232235993170807</v>
      </c>
      <c r="F57" s="29">
        <f t="shared" si="15"/>
        <v>2.2204460492503131E-16</v>
      </c>
      <c r="G57" s="29">
        <f t="shared" si="16"/>
        <v>-1.1102230246251565E-16</v>
      </c>
      <c r="H57" s="29">
        <f t="shared" si="17"/>
        <v>0</v>
      </c>
      <c r="I57" s="29">
        <f t="shared" si="18"/>
        <v>0</v>
      </c>
    </row>
    <row r="58" spans="1:9" x14ac:dyDescent="0.2">
      <c r="A58" s="7">
        <f t="shared" si="14"/>
        <v>85</v>
      </c>
      <c r="B58" s="23">
        <f t="shared" si="19"/>
        <v>6.9642464410040406E-2</v>
      </c>
      <c r="C58" s="23">
        <f t="shared" si="19"/>
        <v>8.5052563262205672E-2</v>
      </c>
      <c r="D58" s="23">
        <f t="shared" si="19"/>
        <v>0.10503257345275285</v>
      </c>
      <c r="E58" s="23">
        <f t="shared" si="19"/>
        <v>0.15333648868109562</v>
      </c>
      <c r="F58" s="29">
        <f t="shared" si="15"/>
        <v>-1.1102230246251565E-16</v>
      </c>
      <c r="G58" s="29">
        <f t="shared" si="16"/>
        <v>0</v>
      </c>
      <c r="H58" s="29">
        <f t="shared" si="17"/>
        <v>-1.1102230246251565E-16</v>
      </c>
      <c r="I58" s="29">
        <f t="shared" si="18"/>
        <v>0</v>
      </c>
    </row>
    <row r="59" spans="1:9" x14ac:dyDescent="0.2">
      <c r="A59" s="7">
        <f t="shared" si="14"/>
        <v>90</v>
      </c>
      <c r="B59" s="23">
        <f t="shared" si="19"/>
        <v>6.5818771144933952E-2</v>
      </c>
      <c r="C59" s="23">
        <f t="shared" si="19"/>
        <v>8.0419939763575865E-2</v>
      </c>
      <c r="D59" s="23">
        <f t="shared" si="19"/>
        <v>9.9371979788721476E-2</v>
      </c>
      <c r="E59" s="23">
        <f t="shared" si="19"/>
        <v>0.14529118744074876</v>
      </c>
      <c r="F59" s="29">
        <f t="shared" si="15"/>
        <v>0</v>
      </c>
      <c r="G59" s="29">
        <f t="shared" si="16"/>
        <v>0</v>
      </c>
      <c r="H59" s="29">
        <f t="shared" si="17"/>
        <v>0</v>
      </c>
      <c r="I59" s="29">
        <f t="shared" si="18"/>
        <v>0</v>
      </c>
    </row>
    <row r="60" spans="1:9" x14ac:dyDescent="0.2">
      <c r="A60" s="7">
        <f t="shared" si="14"/>
        <v>95</v>
      </c>
      <c r="B60" s="23">
        <f t="shared" si="19"/>
        <v>6.2392958418958644E-2</v>
      </c>
      <c r="C60" s="23">
        <f t="shared" si="19"/>
        <v>7.6265642861552685E-2</v>
      </c>
      <c r="D60" s="23">
        <f t="shared" si="19"/>
        <v>9.4289823839085019E-2</v>
      </c>
      <c r="E60" s="23">
        <f t="shared" si="19"/>
        <v>0.13804643352469692</v>
      </c>
      <c r="F60" s="29">
        <f t="shared" si="15"/>
        <v>0</v>
      </c>
      <c r="G60" s="29">
        <f t="shared" si="16"/>
        <v>0</v>
      </c>
      <c r="H60" s="29">
        <f t="shared" si="17"/>
        <v>1.1102230246251565E-16</v>
      </c>
      <c r="I60" s="29">
        <f t="shared" si="18"/>
        <v>0</v>
      </c>
    </row>
    <row r="61" spans="1:9" x14ac:dyDescent="0.2">
      <c r="A61" s="7">
        <f t="shared" si="14"/>
        <v>100</v>
      </c>
      <c r="B61" s="23">
        <f t="shared" si="19"/>
        <v>5.9306014189697054E-2</v>
      </c>
      <c r="C61" s="23">
        <f t="shared" si="19"/>
        <v>7.2519263664277411E-2</v>
      </c>
      <c r="D61" s="23">
        <f t="shared" si="19"/>
        <v>8.9701822008478205E-2</v>
      </c>
      <c r="E61" s="23">
        <f t="shared" si="19"/>
        <v>0.13148862624864743</v>
      </c>
      <c r="F61" s="29">
        <f t="shared" si="15"/>
        <v>0</v>
      </c>
      <c r="G61" s="29">
        <f t="shared" si="16"/>
        <v>0</v>
      </c>
      <c r="H61" s="29">
        <f t="shared" si="17"/>
        <v>-1.1102230246251565E-16</v>
      </c>
      <c r="I61" s="29">
        <f t="shared" si="18"/>
        <v>0</v>
      </c>
    </row>
    <row r="62" spans="1:9" x14ac:dyDescent="0.2">
      <c r="A62" s="7">
        <f>A61+10</f>
        <v>110</v>
      </c>
      <c r="B62" s="23">
        <f t="shared" si="19"/>
        <v>5.3965767097376216E-2</v>
      </c>
      <c r="C62" s="23">
        <f t="shared" si="19"/>
        <v>6.6031514244421774E-2</v>
      </c>
      <c r="D62" s="23">
        <f t="shared" si="19"/>
        <v>8.1745716434371563E-2</v>
      </c>
      <c r="E62" s="23">
        <f t="shared" si="19"/>
        <v>0.12007745643089307</v>
      </c>
      <c r="F62" s="29">
        <f t="shared" si="15"/>
        <v>0</v>
      </c>
      <c r="G62" s="29">
        <f t="shared" si="16"/>
        <v>0</v>
      </c>
      <c r="H62" s="29">
        <f t="shared" si="17"/>
        <v>-1.1102230246251565E-16</v>
      </c>
      <c r="I62" s="29">
        <f t="shared" si="18"/>
        <v>-1.1102230246251565E-16</v>
      </c>
    </row>
    <row r="63" spans="1:9" x14ac:dyDescent="0.2">
      <c r="A63" s="7">
        <f t="shared" ref="A63:A64" si="20">A62+10</f>
        <v>120</v>
      </c>
      <c r="B63" s="23">
        <f t="shared" si="19"/>
        <v>4.9507609888226778E-2</v>
      </c>
      <c r="C63" s="23">
        <f t="shared" si="19"/>
        <v>6.0608900950339883E-2</v>
      </c>
      <c r="D63" s="23">
        <f t="shared" si="19"/>
        <v>7.5085272278266779E-2</v>
      </c>
      <c r="E63" s="23">
        <f t="shared" si="19"/>
        <v>0.11048650268917659</v>
      </c>
      <c r="F63" s="29">
        <f t="shared" si="15"/>
        <v>1.1102230246251565E-16</v>
      </c>
      <c r="G63" s="29">
        <f t="shared" si="16"/>
        <v>0</v>
      </c>
      <c r="H63" s="29">
        <f t="shared" si="17"/>
        <v>-1.1102230246251565E-16</v>
      </c>
      <c r="I63" s="29">
        <f t="shared" si="18"/>
        <v>0</v>
      </c>
    </row>
    <row r="64" spans="1:9" x14ac:dyDescent="0.2">
      <c r="A64" s="7">
        <f t="shared" si="20"/>
        <v>130</v>
      </c>
      <c r="B64" s="23">
        <f t="shared" si="19"/>
        <v>4.5729702330762345E-2</v>
      </c>
      <c r="C64" s="23">
        <f t="shared" si="19"/>
        <v>5.6009089386636624E-2</v>
      </c>
      <c r="D64" s="23">
        <f t="shared" si="19"/>
        <v>6.9427959070300971E-2</v>
      </c>
      <c r="E64" s="23">
        <f t="shared" si="19"/>
        <v>0.10231286755268576</v>
      </c>
      <c r="F64" s="29">
        <f t="shared" si="15"/>
        <v>1.1102230246251565E-16</v>
      </c>
      <c r="G64" s="29">
        <f t="shared" si="16"/>
        <v>-1.1102230246251565E-16</v>
      </c>
      <c r="H64" s="29">
        <f t="shared" si="17"/>
        <v>0</v>
      </c>
      <c r="I64" s="29">
        <f t="shared" si="18"/>
        <v>0</v>
      </c>
    </row>
    <row r="65" spans="1:9" x14ac:dyDescent="0.2">
      <c r="A65" s="7">
        <f t="shared" ref="A65:A71" si="21">A64+10</f>
        <v>140</v>
      </c>
      <c r="B65" s="23">
        <f t="shared" si="19"/>
        <v>4.2487410548593507E-2</v>
      </c>
      <c r="C65" s="23">
        <f t="shared" si="19"/>
        <v>5.205805786307971E-2</v>
      </c>
      <c r="D65" s="23">
        <f t="shared" si="19"/>
        <v>6.456311009738358E-2</v>
      </c>
      <c r="E65" s="23">
        <f t="shared" si="19"/>
        <v>9.5264275765070572E-2</v>
      </c>
      <c r="F65" s="29">
        <f t="shared" ref="F65:F72" si="22">1-(F$1)^(2/($A65-2))-B65</f>
        <v>2.2204460492503131E-16</v>
      </c>
      <c r="G65" s="29">
        <f t="shared" ref="G65:G72" si="23">1-(G$1)^(2/($A65-2))-C65</f>
        <v>0</v>
      </c>
      <c r="H65" s="29">
        <f t="shared" ref="H65:H72" si="24">1-(H$1)^(2/($A65-2))-D65</f>
        <v>-1.1102230246251565E-16</v>
      </c>
      <c r="I65" s="29">
        <f t="shared" ref="I65:I72" si="25">1-(I$1)^(2/($A65-2))-E65</f>
        <v>-3.3306690738754696E-16</v>
      </c>
    </row>
    <row r="66" spans="1:9" x14ac:dyDescent="0.2">
      <c r="A66" s="7">
        <f t="shared" si="21"/>
        <v>150</v>
      </c>
      <c r="B66" s="23">
        <f t="shared" si="19"/>
        <v>3.9674383870313412E-2</v>
      </c>
      <c r="C66" s="23">
        <f t="shared" si="19"/>
        <v>4.8627616237989502E-2</v>
      </c>
      <c r="D66" s="23">
        <f t="shared" si="19"/>
        <v>6.0335168504530468E-2</v>
      </c>
      <c r="E66" s="23">
        <f t="shared" si="19"/>
        <v>8.9123580235226485E-2</v>
      </c>
      <c r="F66" s="29">
        <f t="shared" si="22"/>
        <v>0</v>
      </c>
      <c r="G66" s="29">
        <f t="shared" si="23"/>
        <v>0</v>
      </c>
      <c r="H66" s="29">
        <f t="shared" si="24"/>
        <v>1.1102230246251565E-16</v>
      </c>
      <c r="I66" s="29">
        <f t="shared" si="25"/>
        <v>5.5511151231257827E-16</v>
      </c>
    </row>
    <row r="67" spans="1:9" x14ac:dyDescent="0.2">
      <c r="A67" s="7">
        <f t="shared" si="21"/>
        <v>160</v>
      </c>
      <c r="B67" s="23">
        <f t="shared" si="19"/>
        <v>3.7210676061580239E-2</v>
      </c>
      <c r="C67" s="23">
        <f t="shared" si="19"/>
        <v>4.5621252758611064E-2</v>
      </c>
      <c r="D67" s="23">
        <f t="shared" si="19"/>
        <v>5.6626778370022279E-2</v>
      </c>
      <c r="E67" s="23">
        <f t="shared" si="19"/>
        <v>8.3726098811326866E-2</v>
      </c>
      <c r="F67" s="29">
        <f t="shared" si="22"/>
        <v>0</v>
      </c>
      <c r="G67" s="29">
        <f t="shared" si="23"/>
        <v>0</v>
      </c>
      <c r="H67" s="29">
        <f t="shared" si="24"/>
        <v>0</v>
      </c>
      <c r="I67" s="29">
        <f t="shared" si="25"/>
        <v>-4.4408920985006262E-16</v>
      </c>
    </row>
    <row r="68" spans="1:9" x14ac:dyDescent="0.2">
      <c r="A68" s="7">
        <f t="shared" si="21"/>
        <v>170</v>
      </c>
      <c r="B68" s="23">
        <f t="shared" si="19"/>
        <v>3.5035030604942063E-2</v>
      </c>
      <c r="C68" s="23">
        <f t="shared" si="19"/>
        <v>4.2964919629565057E-2</v>
      </c>
      <c r="D68" s="23">
        <f t="shared" si="19"/>
        <v>5.3347739691810392E-2</v>
      </c>
      <c r="E68" s="23">
        <f t="shared" si="19"/>
        <v>7.8944682310518322E-2</v>
      </c>
      <c r="F68" s="29">
        <f t="shared" si="22"/>
        <v>0</v>
      </c>
      <c r="G68" s="29">
        <f t="shared" si="23"/>
        <v>0</v>
      </c>
      <c r="H68" s="29">
        <f t="shared" si="24"/>
        <v>-1.1102230246251565E-16</v>
      </c>
      <c r="I68" s="29">
        <f t="shared" si="25"/>
        <v>0</v>
      </c>
    </row>
    <row r="69" spans="1:9" x14ac:dyDescent="0.2">
      <c r="A69" s="7">
        <f t="shared" si="21"/>
        <v>180</v>
      </c>
      <c r="B69" s="23">
        <f t="shared" si="19"/>
        <v>3.3099721236274138E-2</v>
      </c>
      <c r="C69" s="23">
        <f t="shared" si="19"/>
        <v>4.060085754963183E-2</v>
      </c>
      <c r="D69" s="23">
        <f t="shared" si="19"/>
        <v>5.0427585051197155E-2</v>
      </c>
      <c r="E69" s="23">
        <f t="shared" si="19"/>
        <v>7.4679604429746083E-2</v>
      </c>
      <c r="F69" s="29">
        <f t="shared" si="22"/>
        <v>0</v>
      </c>
      <c r="G69" s="29">
        <f t="shared" si="23"/>
        <v>0</v>
      </c>
      <c r="H69" s="29">
        <f t="shared" si="24"/>
        <v>0</v>
      </c>
      <c r="I69" s="29">
        <f t="shared" si="25"/>
        <v>3.3306690738754696E-16</v>
      </c>
    </row>
    <row r="70" spans="1:9" x14ac:dyDescent="0.2">
      <c r="A70" s="7">
        <f t="shared" si="21"/>
        <v>190</v>
      </c>
      <c r="B70" s="23">
        <f t="shared" ref="B70:E85" si="26">1-1/(1+_xlfn.F.INV(B$2,2,$A70-2)*2/($A70-2))</f>
        <v>3.1367012078787782E-2</v>
      </c>
      <c r="C70" s="23">
        <f t="shared" si="26"/>
        <v>3.8483350997528754E-2</v>
      </c>
      <c r="D70" s="23">
        <f t="shared" si="26"/>
        <v>4.7810464591592106E-2</v>
      </c>
      <c r="E70" s="23">
        <f t="shared" si="26"/>
        <v>7.0851550772882299E-2</v>
      </c>
      <c r="F70" s="29">
        <f t="shared" si="22"/>
        <v>-1.1102230246251565E-16</v>
      </c>
      <c r="G70" s="29">
        <f t="shared" si="23"/>
        <v>0</v>
      </c>
      <c r="H70" s="29">
        <f t="shared" si="24"/>
        <v>0</v>
      </c>
      <c r="I70" s="29">
        <f t="shared" si="25"/>
        <v>-3.3306690738754696E-16</v>
      </c>
    </row>
    <row r="71" spans="1:9" x14ac:dyDescent="0.2">
      <c r="A71" s="7">
        <f t="shared" si="21"/>
        <v>200</v>
      </c>
      <c r="B71" s="23">
        <f t="shared" si="26"/>
        <v>2.9806673773350889E-2</v>
      </c>
      <c r="C71" s="23">
        <f t="shared" si="26"/>
        <v>3.6575744983478931E-2</v>
      </c>
      <c r="D71" s="23">
        <f t="shared" si="26"/>
        <v>4.5451543338165923E-2</v>
      </c>
      <c r="E71" s="23">
        <f t="shared" si="26"/>
        <v>6.7396653116780447E-2</v>
      </c>
      <c r="F71" s="29">
        <f t="shared" si="22"/>
        <v>0</v>
      </c>
      <c r="G71" s="29">
        <f t="shared" si="23"/>
        <v>0</v>
      </c>
      <c r="H71" s="29">
        <f t="shared" si="24"/>
        <v>0</v>
      </c>
      <c r="I71" s="29">
        <f t="shared" si="25"/>
        <v>-3.3306690738754696E-16</v>
      </c>
    </row>
    <row r="72" spans="1:9" x14ac:dyDescent="0.2">
      <c r="A72" s="7">
        <f>A71+50</f>
        <v>250</v>
      </c>
      <c r="B72" s="23">
        <f t="shared" si="26"/>
        <v>2.3869635435592507E-2</v>
      </c>
      <c r="C72" s="23">
        <f t="shared" si="26"/>
        <v>2.9310881089774976E-2</v>
      </c>
      <c r="D72" s="23">
        <f t="shared" si="26"/>
        <v>3.6457294916580008E-2</v>
      </c>
      <c r="E72" s="23">
        <f t="shared" si="26"/>
        <v>5.4184446276608789E-2</v>
      </c>
      <c r="F72" s="29">
        <f t="shared" si="22"/>
        <v>-1.1102230246251565E-16</v>
      </c>
      <c r="G72" s="29">
        <f t="shared" si="23"/>
        <v>0</v>
      </c>
      <c r="H72" s="29">
        <f t="shared" si="24"/>
        <v>0</v>
      </c>
      <c r="I72" s="29">
        <f t="shared" si="25"/>
        <v>-2.2204460492503131E-16</v>
      </c>
    </row>
    <row r="73" spans="1:9" x14ac:dyDescent="0.2">
      <c r="A73" s="7">
        <f t="shared" ref="A73:A77" si="27">A72+50</f>
        <v>300</v>
      </c>
      <c r="B73" s="23">
        <f t="shared" si="26"/>
        <v>1.9904816220685184E-2</v>
      </c>
      <c r="C73" s="23">
        <f t="shared" si="26"/>
        <v>2.4453624905589999E-2</v>
      </c>
      <c r="D73" s="23">
        <f t="shared" si="26"/>
        <v>3.0434438406408026E-2</v>
      </c>
      <c r="E73" s="23">
        <f t="shared" si="26"/>
        <v>4.5302529671247815E-2</v>
      </c>
      <c r="F73" s="29">
        <f t="shared" ref="F73:F78" si="28">1-(F$1)^(2/($A73-2))-B73</f>
        <v>-1.1102230246251565E-16</v>
      </c>
      <c r="G73" s="29">
        <f t="shared" ref="G73:G78" si="29">1-(G$1)^(2/($A73-2))-C73</f>
        <v>0</v>
      </c>
      <c r="H73" s="29">
        <f t="shared" ref="H73:H78" si="30">1-(H$1)^(2/($A73-2))-D73</f>
        <v>0</v>
      </c>
      <c r="I73" s="29">
        <f t="shared" ref="I73:I78" si="31">1-(I$1)^(2/($A73-2))-E73</f>
        <v>-1.1102230246251565E-16</v>
      </c>
    </row>
    <row r="74" spans="1:9" x14ac:dyDescent="0.2">
      <c r="A74" s="7">
        <f t="shared" si="27"/>
        <v>350</v>
      </c>
      <c r="B74" s="23">
        <f t="shared" si="26"/>
        <v>1.7069489069354238E-2</v>
      </c>
      <c r="C74" s="23">
        <f t="shared" si="26"/>
        <v>2.0977306694394349E-2</v>
      </c>
      <c r="D74" s="23">
        <f t="shared" si="26"/>
        <v>2.6119327152502758E-2</v>
      </c>
      <c r="E74" s="23">
        <f t="shared" si="26"/>
        <v>3.8922033762408104E-2</v>
      </c>
      <c r="F74" s="29">
        <f t="shared" si="28"/>
        <v>0</v>
      </c>
      <c r="G74" s="29">
        <f t="shared" si="29"/>
        <v>-1.1102230246251565E-16</v>
      </c>
      <c r="H74" s="29">
        <f t="shared" si="30"/>
        <v>0</v>
      </c>
      <c r="I74" s="29">
        <f t="shared" si="31"/>
        <v>-2.2204460492503131E-16</v>
      </c>
    </row>
    <row r="75" spans="1:9" x14ac:dyDescent="0.2">
      <c r="A75" s="7">
        <f t="shared" si="27"/>
        <v>400</v>
      </c>
      <c r="B75" s="23">
        <f t="shared" si="26"/>
        <v>1.4941187058895244E-2</v>
      </c>
      <c r="C75" s="23">
        <f t="shared" si="26"/>
        <v>1.8366327694415263E-2</v>
      </c>
      <c r="D75" s="23">
        <f t="shared" si="26"/>
        <v>2.2875846465350347E-2</v>
      </c>
      <c r="E75" s="23">
        <f t="shared" si="26"/>
        <v>3.4116775884129869E-2</v>
      </c>
      <c r="F75" s="29">
        <f t="shared" si="28"/>
        <v>0</v>
      </c>
      <c r="G75" s="29">
        <f t="shared" si="29"/>
        <v>0</v>
      </c>
      <c r="H75" s="29">
        <f t="shared" si="30"/>
        <v>-1.1102230246251565E-16</v>
      </c>
      <c r="I75" s="29">
        <f t="shared" si="31"/>
        <v>-1.1102230246251565E-16</v>
      </c>
    </row>
    <row r="76" spans="1:9" x14ac:dyDescent="0.2">
      <c r="A76" s="7">
        <f t="shared" si="27"/>
        <v>450</v>
      </c>
      <c r="B76" s="23">
        <f t="shared" si="26"/>
        <v>1.3284772806081202E-2</v>
      </c>
      <c r="C76" s="23">
        <f t="shared" si="26"/>
        <v>1.633335216210563E-2</v>
      </c>
      <c r="D76" s="23">
        <f t="shared" si="26"/>
        <v>2.0348904268503221E-2</v>
      </c>
      <c r="E76" s="23">
        <f t="shared" si="26"/>
        <v>3.0367546501444243E-2</v>
      </c>
      <c r="F76" s="29">
        <f t="shared" si="28"/>
        <v>-1.1102230246251565E-16</v>
      </c>
      <c r="G76" s="29">
        <f t="shared" si="29"/>
        <v>0</v>
      </c>
      <c r="H76" s="29">
        <f t="shared" si="30"/>
        <v>1.1102230246251565E-16</v>
      </c>
      <c r="I76" s="29">
        <f t="shared" si="31"/>
        <v>0</v>
      </c>
    </row>
    <row r="77" spans="1:9" x14ac:dyDescent="0.2">
      <c r="A77" s="7">
        <f t="shared" si="27"/>
        <v>500</v>
      </c>
      <c r="B77" s="23">
        <f t="shared" si="26"/>
        <v>1.1958969556349786E-2</v>
      </c>
      <c r="C77" s="23">
        <f t="shared" si="26"/>
        <v>1.4705578033979094E-2</v>
      </c>
      <c r="D77" s="23">
        <f t="shared" si="26"/>
        <v>1.8324682668826253E-2</v>
      </c>
      <c r="E77" s="23">
        <f t="shared" si="26"/>
        <v>2.7360714005514986E-2</v>
      </c>
      <c r="F77" s="29">
        <f t="shared" si="28"/>
        <v>-1.1102230246251565E-16</v>
      </c>
      <c r="G77" s="29">
        <f t="shared" si="29"/>
        <v>1.1102230246251565E-16</v>
      </c>
      <c r="H77" s="29">
        <f t="shared" si="30"/>
        <v>0</v>
      </c>
      <c r="I77" s="29">
        <f t="shared" si="31"/>
        <v>-2.2204460492503131E-16</v>
      </c>
    </row>
    <row r="78" spans="1:9" x14ac:dyDescent="0.2">
      <c r="A78" s="7">
        <f>A77+100</f>
        <v>600</v>
      </c>
      <c r="B78" s="23">
        <f t="shared" si="26"/>
        <v>9.9691467928993971E-3</v>
      </c>
      <c r="C78" s="23">
        <f t="shared" si="26"/>
        <v>1.2261595907535061E-2</v>
      </c>
      <c r="D78" s="23">
        <f t="shared" si="26"/>
        <v>1.5283904206622623E-2</v>
      </c>
      <c r="E78" s="23">
        <f t="shared" si="26"/>
        <v>2.2838032730382318E-2</v>
      </c>
      <c r="F78" s="29">
        <f t="shared" si="28"/>
        <v>-1.1102230246251565E-16</v>
      </c>
      <c r="G78" s="29">
        <f t="shared" si="29"/>
        <v>0</v>
      </c>
      <c r="H78" s="29">
        <f t="shared" si="30"/>
        <v>0</v>
      </c>
      <c r="I78" s="29">
        <f t="shared" si="31"/>
        <v>0</v>
      </c>
    </row>
    <row r="79" spans="1:9" x14ac:dyDescent="0.2">
      <c r="A79" s="7">
        <f t="shared" ref="A79:A83" si="32">A78+100</f>
        <v>700</v>
      </c>
      <c r="B79" s="23">
        <f t="shared" si="26"/>
        <v>8.5470248115486758E-3</v>
      </c>
      <c r="C79" s="23">
        <f t="shared" si="26"/>
        <v>1.0514190545195645E-2</v>
      </c>
      <c r="D79" s="23">
        <f t="shared" si="26"/>
        <v>1.3108653339732768E-2</v>
      </c>
      <c r="E79" s="23">
        <f t="shared" si="26"/>
        <v>1.9598399731516669E-2</v>
      </c>
      <c r="F79" s="29">
        <f t="shared" ref="F79:F83" si="33">1-(F$1)^(2/($A79-2))-B79</f>
        <v>0</v>
      </c>
      <c r="G79" s="29">
        <f t="shared" ref="G79:G83" si="34">1-(G$1)^(2/($A79-2))-C79</f>
        <v>-1.1102230246251565E-16</v>
      </c>
      <c r="H79" s="29">
        <f t="shared" ref="H79:H83" si="35">1-(H$1)^(2/($A79-2))-D79</f>
        <v>0</v>
      </c>
      <c r="I79" s="29">
        <f t="shared" ref="I79:I83" si="36">1-(I$1)^(2/($A79-2))-E79</f>
        <v>0</v>
      </c>
    </row>
    <row r="80" spans="1:9" x14ac:dyDescent="0.2">
      <c r="A80" s="7">
        <f t="shared" si="32"/>
        <v>800</v>
      </c>
      <c r="B80" s="23">
        <f t="shared" si="26"/>
        <v>7.4799855547684757E-3</v>
      </c>
      <c r="C80" s="23">
        <f t="shared" si="26"/>
        <v>9.2027054234032901E-3</v>
      </c>
      <c r="D80" s="23">
        <f t="shared" si="26"/>
        <v>1.147542908717214E-2</v>
      </c>
      <c r="E80" s="23">
        <f t="shared" si="26"/>
        <v>1.7163666722997184E-2</v>
      </c>
      <c r="F80" s="29">
        <f t="shared" si="33"/>
        <v>-1.1102230246251565E-16</v>
      </c>
      <c r="G80" s="29">
        <f t="shared" si="34"/>
        <v>1.1102230246251565E-16</v>
      </c>
      <c r="H80" s="29">
        <f t="shared" si="35"/>
        <v>0</v>
      </c>
      <c r="I80" s="29">
        <f t="shared" si="36"/>
        <v>1.1102230246251565E-16</v>
      </c>
    </row>
    <row r="81" spans="1:9" x14ac:dyDescent="0.2">
      <c r="A81" s="7">
        <f t="shared" si="32"/>
        <v>900</v>
      </c>
      <c r="B81" s="23">
        <f t="shared" si="26"/>
        <v>6.649801081516582E-3</v>
      </c>
      <c r="C81" s="23">
        <f t="shared" si="26"/>
        <v>8.1821099796351993E-3</v>
      </c>
      <c r="D81" s="23">
        <f t="shared" si="26"/>
        <v>1.0204085183838418E-2</v>
      </c>
      <c r="E81" s="23">
        <f t="shared" si="26"/>
        <v>1.526701485721349E-2</v>
      </c>
      <c r="F81" s="29">
        <f t="shared" si="33"/>
        <v>-1.1102230246251565E-16</v>
      </c>
      <c r="G81" s="29">
        <f t="shared" si="34"/>
        <v>1.1102230246251565E-16</v>
      </c>
      <c r="H81" s="29">
        <f t="shared" si="35"/>
        <v>0</v>
      </c>
      <c r="I81" s="29">
        <f t="shared" si="36"/>
        <v>-1.1102230246251565E-16</v>
      </c>
    </row>
    <row r="82" spans="1:9" x14ac:dyDescent="0.2">
      <c r="A82" s="7">
        <f t="shared" si="32"/>
        <v>1000</v>
      </c>
      <c r="B82" s="23">
        <f t="shared" si="26"/>
        <v>5.9854866635846715E-3</v>
      </c>
      <c r="C82" s="23">
        <f t="shared" si="26"/>
        <v>7.3652863519882983E-3</v>
      </c>
      <c r="D82" s="23">
        <f t="shared" si="26"/>
        <v>9.1863433141328166E-3</v>
      </c>
      <c r="E82" s="23">
        <f t="shared" si="26"/>
        <v>1.3747820513121622E-2</v>
      </c>
      <c r="F82" s="29">
        <f t="shared" si="33"/>
        <v>1.1102230246251565E-16</v>
      </c>
      <c r="G82" s="29">
        <f t="shared" si="34"/>
        <v>0</v>
      </c>
      <c r="H82" s="29">
        <f t="shared" si="35"/>
        <v>1.1102230246251565E-16</v>
      </c>
      <c r="I82" s="29">
        <f t="shared" si="36"/>
        <v>2.2204460492503131E-16</v>
      </c>
    </row>
    <row r="83" spans="1:9" x14ac:dyDescent="0.2">
      <c r="A83" s="7">
        <f>A82+500</f>
        <v>1500</v>
      </c>
      <c r="B83" s="23">
        <f t="shared" si="26"/>
        <v>3.9916546376815853E-3</v>
      </c>
      <c r="C83" s="23">
        <f t="shared" si="26"/>
        <v>4.9129644180757603E-3</v>
      </c>
      <c r="D83" s="23">
        <f t="shared" si="26"/>
        <v>6.1295619293637582E-3</v>
      </c>
      <c r="E83" s="23">
        <f t="shared" si="26"/>
        <v>9.1802391437534325E-3</v>
      </c>
      <c r="F83" s="29">
        <f t="shared" si="33"/>
        <v>0</v>
      </c>
      <c r="G83" s="29">
        <f t="shared" si="34"/>
        <v>-1.1102230246251565E-16</v>
      </c>
      <c r="H83" s="29">
        <f t="shared" si="35"/>
        <v>1.1102230246251565E-16</v>
      </c>
      <c r="I83" s="29">
        <f t="shared" si="36"/>
        <v>0</v>
      </c>
    </row>
    <row r="84" spans="1:9" x14ac:dyDescent="0.2">
      <c r="A84" s="7">
        <f t="shared" ref="A84:A90" si="37">A83+500</f>
        <v>2000</v>
      </c>
      <c r="B84" s="23">
        <f t="shared" si="26"/>
        <v>2.9942393016644253E-3</v>
      </c>
      <c r="C84" s="23">
        <f t="shared" si="26"/>
        <v>3.6857628657394059E-3</v>
      </c>
      <c r="D84" s="23">
        <f t="shared" si="26"/>
        <v>4.599171237847588E-3</v>
      </c>
      <c r="E84" s="23">
        <f t="shared" si="26"/>
        <v>6.8908186250203896E-3</v>
      </c>
      <c r="F84" s="29">
        <f t="shared" ref="F84:F91" si="38">1-(F$1)^(2/($A84-2))-B84</f>
        <v>-1.1102230246251565E-16</v>
      </c>
      <c r="G84" s="29">
        <f t="shared" ref="G84:G91" si="39">1-(G$1)^(2/($A84-2))-C84</f>
        <v>0</v>
      </c>
      <c r="H84" s="29">
        <f t="shared" ref="H84:H91" si="40">1-(H$1)^(2/($A84-2))-D84</f>
        <v>1.1102230246251565E-16</v>
      </c>
      <c r="I84" s="29">
        <f t="shared" ref="I84:I91" si="41">1-(I$1)^(2/($A84-2))-E84</f>
        <v>0</v>
      </c>
    </row>
    <row r="85" spans="1:9" x14ac:dyDescent="0.2">
      <c r="A85" s="7">
        <f t="shared" si="37"/>
        <v>2500</v>
      </c>
      <c r="B85" s="23">
        <f t="shared" si="26"/>
        <v>2.3956305086466623E-3</v>
      </c>
      <c r="C85" s="23">
        <f t="shared" si="26"/>
        <v>2.9491091453214269E-3</v>
      </c>
      <c r="D85" s="23">
        <f t="shared" si="26"/>
        <v>3.6802968629142674E-3</v>
      </c>
      <c r="E85" s="23">
        <f t="shared" si="26"/>
        <v>5.5153629551830674E-3</v>
      </c>
      <c r="F85" s="29">
        <f t="shared" si="38"/>
        <v>1.1102230246251565E-16</v>
      </c>
      <c r="G85" s="29">
        <f t="shared" si="39"/>
        <v>0</v>
      </c>
      <c r="H85" s="29">
        <f t="shared" si="40"/>
        <v>0</v>
      </c>
      <c r="I85" s="29">
        <f t="shared" si="41"/>
        <v>0</v>
      </c>
    </row>
    <row r="86" spans="1:9" x14ac:dyDescent="0.2">
      <c r="A86" s="7">
        <f t="shared" si="37"/>
        <v>3000</v>
      </c>
      <c r="B86" s="23">
        <f t="shared" ref="B86:E95" si="42">1-1/(1+_xlfn.F.INV(B$2,2,$A86-2)*2/($A86-2))</f>
        <v>1.9964915279723217E-3</v>
      </c>
      <c r="C86" s="23">
        <f t="shared" si="42"/>
        <v>2.4578680488833715E-3</v>
      </c>
      <c r="D86" s="23">
        <f t="shared" si="42"/>
        <v>3.0674473055858353E-3</v>
      </c>
      <c r="E86" s="23">
        <f t="shared" si="42"/>
        <v>4.5976406900404276E-3</v>
      </c>
      <c r="F86" s="29">
        <f t="shared" si="38"/>
        <v>-1.1102230246251565E-16</v>
      </c>
      <c r="G86" s="29">
        <f t="shared" si="39"/>
        <v>-1.1102230246251565E-16</v>
      </c>
      <c r="H86" s="29">
        <f t="shared" si="40"/>
        <v>0</v>
      </c>
      <c r="I86" s="29">
        <f t="shared" si="41"/>
        <v>0</v>
      </c>
    </row>
    <row r="87" spans="1:9" x14ac:dyDescent="0.2">
      <c r="A87" s="7">
        <f t="shared" si="37"/>
        <v>3500</v>
      </c>
      <c r="B87" s="23">
        <f t="shared" si="42"/>
        <v>1.7113597221299903E-3</v>
      </c>
      <c r="C87" s="23">
        <f t="shared" si="42"/>
        <v>2.1069136722651205E-3</v>
      </c>
      <c r="D87" s="23">
        <f t="shared" si="42"/>
        <v>2.6295670252005632E-3</v>
      </c>
      <c r="E87" s="23">
        <f t="shared" si="42"/>
        <v>3.9417564167470998E-3</v>
      </c>
      <c r="F87" s="29">
        <f t="shared" si="38"/>
        <v>1.1102230246251565E-16</v>
      </c>
      <c r="G87" s="29">
        <f t="shared" si="39"/>
        <v>0</v>
      </c>
      <c r="H87" s="29">
        <f t="shared" si="40"/>
        <v>-1.1102230246251565E-16</v>
      </c>
      <c r="I87" s="29">
        <f t="shared" si="41"/>
        <v>0</v>
      </c>
    </row>
    <row r="88" spans="1:9" x14ac:dyDescent="0.2">
      <c r="A88" s="7">
        <f t="shared" si="37"/>
        <v>4000</v>
      </c>
      <c r="B88" s="23">
        <f t="shared" si="42"/>
        <v>1.4974930811075815E-3</v>
      </c>
      <c r="C88" s="23">
        <f t="shared" si="42"/>
        <v>1.8436607739238386E-3</v>
      </c>
      <c r="D88" s="23">
        <f t="shared" si="42"/>
        <v>2.3010853960416799E-3</v>
      </c>
      <c r="E88" s="23">
        <f t="shared" si="42"/>
        <v>3.4496417091399723E-3</v>
      </c>
      <c r="F88" s="29">
        <f t="shared" si="38"/>
        <v>1.1102230246251565E-16</v>
      </c>
      <c r="G88" s="29">
        <f t="shared" si="39"/>
        <v>0</v>
      </c>
      <c r="H88" s="29">
        <f t="shared" si="40"/>
        <v>-1.1102230246251565E-16</v>
      </c>
      <c r="I88" s="29">
        <f t="shared" si="41"/>
        <v>0</v>
      </c>
    </row>
    <row r="89" spans="1:9" x14ac:dyDescent="0.2">
      <c r="A89" s="7">
        <f t="shared" si="37"/>
        <v>4500</v>
      </c>
      <c r="B89" s="23">
        <f t="shared" si="42"/>
        <v>1.3311418224303262E-3</v>
      </c>
      <c r="C89" s="23">
        <f t="shared" si="42"/>
        <v>1.6388865274962194E-3</v>
      </c>
      <c r="D89" s="23">
        <f t="shared" si="42"/>
        <v>2.0455573626798618E-3</v>
      </c>
      <c r="E89" s="23">
        <f t="shared" si="42"/>
        <v>3.0667663943103607E-3</v>
      </c>
      <c r="F89" s="29">
        <f t="shared" si="38"/>
        <v>0</v>
      </c>
      <c r="G89" s="29">
        <f t="shared" si="39"/>
        <v>-1.1102230246251565E-16</v>
      </c>
      <c r="H89" s="29">
        <f t="shared" si="40"/>
        <v>0</v>
      </c>
      <c r="I89" s="29">
        <f t="shared" si="41"/>
        <v>0</v>
      </c>
    </row>
    <row r="90" spans="1:9" x14ac:dyDescent="0.2">
      <c r="A90" s="7">
        <f t="shared" si="37"/>
        <v>5000</v>
      </c>
      <c r="B90" s="23">
        <f t="shared" si="42"/>
        <v>1.1980541777644182E-3</v>
      </c>
      <c r="C90" s="23">
        <f t="shared" si="42"/>
        <v>1.4750532764737923E-3</v>
      </c>
      <c r="D90" s="23">
        <f t="shared" si="42"/>
        <v>1.8411082735039219E-3</v>
      </c>
      <c r="E90" s="23">
        <f t="shared" si="42"/>
        <v>2.7603908900603047E-3</v>
      </c>
      <c r="F90" s="29">
        <f t="shared" si="38"/>
        <v>0</v>
      </c>
      <c r="G90" s="29">
        <f t="shared" si="39"/>
        <v>-1.1102230246251565E-16</v>
      </c>
      <c r="H90" s="29">
        <f t="shared" si="40"/>
        <v>0</v>
      </c>
      <c r="I90" s="29">
        <f t="shared" si="41"/>
        <v>1.1102230246251565E-16</v>
      </c>
    </row>
    <row r="91" spans="1:9" x14ac:dyDescent="0.2">
      <c r="A91" s="7">
        <f>A90+1000</f>
        <v>6000</v>
      </c>
      <c r="B91" s="23">
        <f t="shared" si="42"/>
        <v>9.9841164974223684E-4</v>
      </c>
      <c r="C91" s="23">
        <f t="shared" si="42"/>
        <v>1.2292803120550477E-3</v>
      </c>
      <c r="D91" s="23">
        <f t="shared" si="42"/>
        <v>1.534390202657665E-3</v>
      </c>
      <c r="E91" s="23">
        <f t="shared" si="42"/>
        <v>2.3007021955900875E-3</v>
      </c>
      <c r="F91" s="29">
        <f t="shared" si="38"/>
        <v>0</v>
      </c>
      <c r="G91" s="29">
        <f t="shared" si="39"/>
        <v>1.1102230246251565E-16</v>
      </c>
      <c r="H91" s="29">
        <f t="shared" si="40"/>
        <v>0</v>
      </c>
      <c r="I91" s="29">
        <f t="shared" si="41"/>
        <v>1.1102230246251565E-16</v>
      </c>
    </row>
    <row r="92" spans="1:9" x14ac:dyDescent="0.2">
      <c r="A92" s="7">
        <f t="shared" ref="A92:A95" si="43">A91+1000</f>
        <v>7000</v>
      </c>
      <c r="B92" s="23">
        <f t="shared" si="42"/>
        <v>8.5580171884025447E-4</v>
      </c>
      <c r="C92" s="23">
        <f t="shared" si="42"/>
        <v>1.0537112334262355E-3</v>
      </c>
      <c r="D92" s="23">
        <f t="shared" si="42"/>
        <v>1.3152732189635197E-3</v>
      </c>
      <c r="E92" s="23">
        <f t="shared" si="42"/>
        <v>1.9722609573006311E-3</v>
      </c>
      <c r="F92" s="29">
        <f t="shared" ref="F92:F95" si="44">1-(F$1)^(2/($A92-2))-B92</f>
        <v>1.1102230246251565E-16</v>
      </c>
      <c r="G92" s="29">
        <f t="shared" ref="G92:G95" si="45">1-(G$1)^(2/($A92-2))-C92</f>
        <v>0</v>
      </c>
      <c r="H92" s="29">
        <f t="shared" ref="H92:H95" si="46">1-(H$1)^(2/($A92-2))-D92</f>
        <v>0</v>
      </c>
      <c r="I92" s="29">
        <f t="shared" ref="I92:I95" si="47">1-(I$1)^(2/($A92-2))-E92</f>
        <v>0</v>
      </c>
    </row>
    <row r="93" spans="1:9" x14ac:dyDescent="0.2">
      <c r="A93" s="7">
        <f t="shared" si="43"/>
        <v>8000</v>
      </c>
      <c r="B93" s="23">
        <f t="shared" si="42"/>
        <v>7.4883982787965486E-4</v>
      </c>
      <c r="C93" s="23">
        <f t="shared" si="42"/>
        <v>9.2202514949801806E-4</v>
      </c>
      <c r="D93" s="23">
        <f t="shared" si="42"/>
        <v>1.1509176273031274E-3</v>
      </c>
      <c r="E93" s="23">
        <f t="shared" si="42"/>
        <v>1.7258796163616141E-3</v>
      </c>
      <c r="F93" s="29">
        <f t="shared" si="44"/>
        <v>0</v>
      </c>
      <c r="G93" s="29">
        <f t="shared" si="45"/>
        <v>0</v>
      </c>
      <c r="H93" s="29">
        <f t="shared" si="46"/>
        <v>0</v>
      </c>
      <c r="I93" s="29">
        <f t="shared" si="47"/>
        <v>1.1102230246251565E-16</v>
      </c>
    </row>
    <row r="94" spans="1:9" x14ac:dyDescent="0.2">
      <c r="A94" s="7">
        <f t="shared" si="43"/>
        <v>9000</v>
      </c>
      <c r="B94" s="23">
        <f t="shared" si="42"/>
        <v>6.6564461355389515E-4</v>
      </c>
      <c r="C94" s="23">
        <f t="shared" si="42"/>
        <v>8.1959714380963611E-4</v>
      </c>
      <c r="D94" s="23">
        <f t="shared" si="42"/>
        <v>1.0230749204361844E-3</v>
      </c>
      <c r="E94" s="23">
        <f t="shared" si="42"/>
        <v>1.5342198078415192E-3</v>
      </c>
      <c r="F94" s="29">
        <f t="shared" si="44"/>
        <v>-1.1102230246251565E-16</v>
      </c>
      <c r="G94" s="29">
        <f t="shared" si="45"/>
        <v>1.1102230246251565E-16</v>
      </c>
      <c r="H94" s="29">
        <f t="shared" si="46"/>
        <v>0</v>
      </c>
      <c r="I94" s="29">
        <f t="shared" si="47"/>
        <v>1.1102230246251565E-16</v>
      </c>
    </row>
    <row r="95" spans="1:9" x14ac:dyDescent="0.2">
      <c r="A95" s="7">
        <f t="shared" si="43"/>
        <v>10000</v>
      </c>
      <c r="B95" s="23">
        <f t="shared" si="42"/>
        <v>5.9908678378117752E-4</v>
      </c>
      <c r="C95" s="23">
        <f t="shared" si="42"/>
        <v>7.3765127694791488E-4</v>
      </c>
      <c r="D95" s="23">
        <f t="shared" si="42"/>
        <v>9.207940895609168E-4</v>
      </c>
      <c r="E95" s="23">
        <f t="shared" si="42"/>
        <v>1.3808731373721184E-3</v>
      </c>
      <c r="F95" s="29">
        <f t="shared" si="44"/>
        <v>0</v>
      </c>
      <c r="G95" s="29">
        <f t="shared" si="45"/>
        <v>1.1102230246251565E-16</v>
      </c>
      <c r="H95" s="29">
        <f t="shared" si="46"/>
        <v>0</v>
      </c>
      <c r="I95" s="29">
        <f t="shared" si="47"/>
        <v>0</v>
      </c>
    </row>
  </sheetData>
  <conditionalFormatting sqref="F4:I9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D5AB4-B86E-FA48-A14C-6D4C5873C162}">
  <dimension ref="A1:AM133"/>
  <sheetViews>
    <sheetView topLeftCell="AA1" zoomScale="103" workbookViewId="0">
      <selection activeCell="AG3" sqref="AG3:AH133"/>
    </sheetView>
  </sheetViews>
  <sheetFormatPr baseColWidth="10" defaultRowHeight="16" x14ac:dyDescent="0.2"/>
  <cols>
    <col min="1" max="7" width="11" bestFit="1" customWidth="1"/>
    <col min="8" max="9" width="12.1640625" bestFit="1" customWidth="1"/>
    <col min="10" max="16" width="11" bestFit="1" customWidth="1"/>
    <col min="17" max="17" width="12.1640625" bestFit="1" customWidth="1"/>
    <col min="18" max="21" width="11" bestFit="1" customWidth="1"/>
    <col min="22" max="22" width="12.1640625" bestFit="1" customWidth="1"/>
    <col min="36" max="36" width="6" customWidth="1"/>
    <col min="37" max="37" width="20.1640625" style="17" customWidth="1"/>
  </cols>
  <sheetData>
    <row r="1" spans="1:39" x14ac:dyDescent="0.2">
      <c r="A1" t="s">
        <v>9</v>
      </c>
      <c r="D1" t="s">
        <v>0</v>
      </c>
      <c r="E1">
        <v>1</v>
      </c>
      <c r="F1">
        <v>4</v>
      </c>
      <c r="G1">
        <v>9</v>
      </c>
      <c r="H1">
        <v>16</v>
      </c>
      <c r="I1">
        <v>25</v>
      </c>
      <c r="K1">
        <v>1</v>
      </c>
      <c r="M1">
        <v>4</v>
      </c>
      <c r="Q1">
        <v>9</v>
      </c>
      <c r="U1">
        <v>16</v>
      </c>
      <c r="Y1">
        <v>25</v>
      </c>
      <c r="AC1">
        <v>100</v>
      </c>
      <c r="AJ1" t="s">
        <v>1</v>
      </c>
      <c r="AK1" s="17" t="s">
        <v>8</v>
      </c>
      <c r="AL1" t="s">
        <v>17</v>
      </c>
    </row>
    <row r="2" spans="1:39" x14ac:dyDescent="0.2">
      <c r="A2" t="s">
        <v>7</v>
      </c>
      <c r="B2" t="s">
        <v>4</v>
      </c>
      <c r="D2" t="s">
        <v>4</v>
      </c>
      <c r="E2">
        <v>0.31830988618379069</v>
      </c>
      <c r="F2">
        <v>0.75</v>
      </c>
      <c r="G2">
        <v>1.164104726615006</v>
      </c>
      <c r="H2">
        <v>1.571044921875</v>
      </c>
      <c r="I2">
        <v>1.9748689481823067</v>
      </c>
      <c r="K2">
        <v>0.31830988618379069</v>
      </c>
      <c r="M2">
        <v>0.75</v>
      </c>
      <c r="Q2">
        <v>1.164104726615006</v>
      </c>
      <c r="U2">
        <v>1.571044921875</v>
      </c>
      <c r="Y2">
        <v>1.9748689481823067</v>
      </c>
      <c r="AJ2">
        <v>4</v>
      </c>
      <c r="AK2" s="17">
        <f>_xlfn.CHISQ.DIST(AJ2,1,1)</f>
        <v>0.95449973610364158</v>
      </c>
      <c r="AL2">
        <f>1-AK2</f>
        <v>4.5500263896358417E-2</v>
      </c>
    </row>
    <row r="3" spans="1:39" x14ac:dyDescent="0.2">
      <c r="A3">
        <v>0</v>
      </c>
      <c r="C3" t="s">
        <v>1</v>
      </c>
      <c r="D3" t="s">
        <v>10</v>
      </c>
      <c r="N3" t="s">
        <v>16</v>
      </c>
      <c r="R3" t="s">
        <v>16</v>
      </c>
      <c r="V3" t="s">
        <v>16</v>
      </c>
      <c r="Z3" t="s">
        <v>16</v>
      </c>
      <c r="AB3" t="s">
        <v>1</v>
      </c>
      <c r="AG3" t="s">
        <v>18</v>
      </c>
      <c r="AH3" t="s">
        <v>19</v>
      </c>
      <c r="AJ3">
        <f>AJ2+1</f>
        <v>5</v>
      </c>
      <c r="AK3" s="17">
        <f>_xlfn.CHISQ.DIST(AJ3,1,1)</f>
        <v>0.9746526813225318</v>
      </c>
      <c r="AL3">
        <f t="shared" ref="AL3:AL60" si="0">1-AK3</f>
        <v>2.53473186774682E-2</v>
      </c>
      <c r="AM3">
        <f>AL3/AL2</f>
        <v>0.55708069595387233</v>
      </c>
    </row>
    <row r="4" spans="1:39" x14ac:dyDescent="0.2">
      <c r="A4">
        <v>1</v>
      </c>
      <c r="B4">
        <v>0.31830988618379069</v>
      </c>
      <c r="C4">
        <v>0.01</v>
      </c>
      <c r="D4">
        <v>0.99</v>
      </c>
      <c r="E4">
        <v>3.1991347258556546</v>
      </c>
      <c r="F4">
        <v>7.4249999999999989</v>
      </c>
      <c r="G4">
        <v>11.238678137085753</v>
      </c>
      <c r="H4">
        <v>14.643165316849315</v>
      </c>
      <c r="I4">
        <v>17.593126244700141</v>
      </c>
      <c r="J4">
        <f>$C4*(K$1)</f>
        <v>0.01</v>
      </c>
      <c r="K4">
        <f>E4/(K$1)</f>
        <v>3.1991347258556546</v>
      </c>
      <c r="L4">
        <f>$C4*(M$1)</f>
        <v>0.04</v>
      </c>
      <c r="M4">
        <f>F4*M$1/(M$1+$C4)^2</f>
        <v>1.8470034390333394</v>
      </c>
      <c r="N4">
        <f>_xlfn.CHISQ.DIST(L4,1,0)</f>
        <v>1.9552134698772796</v>
      </c>
      <c r="O4">
        <f>M4/N4</f>
        <v>0.94465564373861843</v>
      </c>
      <c r="P4">
        <f>$C4*(Q$1)</f>
        <v>0.09</v>
      </c>
      <c r="Q4">
        <f>G4*Q$1/(Q$1+$J4)^2</f>
        <v>1.2459716511038024</v>
      </c>
      <c r="R4">
        <f>_xlfn.CHISQ.DIST(P4,1,0)</f>
        <v>1.2712927182017468</v>
      </c>
      <c r="S4">
        <f>Q4/R4</f>
        <v>0.98008242575812021</v>
      </c>
      <c r="T4">
        <f>$C4*(U$1)</f>
        <v>0.16</v>
      </c>
      <c r="U4">
        <f>H4*U$1/(U$1+$J4)^2</f>
        <v>0.91405490661711275</v>
      </c>
      <c r="V4">
        <f>_xlfn.CHISQ.DIST(T4,1,0)</f>
        <v>0.92067535075830809</v>
      </c>
      <c r="W4">
        <f>U4/V4</f>
        <v>0.99280914370549567</v>
      </c>
      <c r="X4">
        <f>$C4*(Y$1)</f>
        <v>0.25</v>
      </c>
      <c r="Y4">
        <f>I4*Y$1/(Y$1+$J4)^2</f>
        <v>0.70316240735613544</v>
      </c>
      <c r="Z4">
        <f>_xlfn.CHISQ.DIST($C4*Y$1,1,0)</f>
        <v>0.70413065352859905</v>
      </c>
      <c r="AA4">
        <f>Y4/Z4</f>
        <v>0.99862490552341177</v>
      </c>
      <c r="AB4">
        <f>$C4*(AC$1)</f>
        <v>1</v>
      </c>
      <c r="AC4" s="19">
        <v>24.319177499999999</v>
      </c>
      <c r="AD4">
        <f>AC4*AC$1/(AC$1+$J4)^2</f>
        <v>0.24314314393978059</v>
      </c>
      <c r="AE4">
        <f>_xlfn.CHISQ.DIST($C4*AC$1,1,0)</f>
        <v>0.24197072451914334</v>
      </c>
      <c r="AF4">
        <f>AD4/AE4</f>
        <v>1.0048452944998496</v>
      </c>
      <c r="AG4">
        <v>0.01</v>
      </c>
      <c r="AH4">
        <f>_xlfn.CHISQ.DIST(AG4,1,0)</f>
        <v>3.9695254747701183</v>
      </c>
      <c r="AJ4">
        <f t="shared" ref="AJ4:AJ6" si="1">AJ3+1</f>
        <v>6</v>
      </c>
      <c r="AK4" s="17">
        <f t="shared" ref="AK4:AK60" si="2">_xlfn.CHISQ.DIST(AJ4,1,1)</f>
        <v>0.98569412156457037</v>
      </c>
      <c r="AL4">
        <f t="shared" si="0"/>
        <v>1.4305878435429631E-2</v>
      </c>
      <c r="AM4">
        <f t="shared" ref="AM4:AM60" si="3">AL4/AL3</f>
        <v>0.56439415219671529</v>
      </c>
    </row>
    <row r="5" spans="1:39" x14ac:dyDescent="0.2">
      <c r="A5">
        <v>2</v>
      </c>
      <c r="B5">
        <v>0.5</v>
      </c>
      <c r="C5">
        <v>0.02</v>
      </c>
      <c r="D5">
        <v>0.98</v>
      </c>
      <c r="E5">
        <v>2.2736420441699332</v>
      </c>
      <c r="F5">
        <v>5.1972348417211238</v>
      </c>
      <c r="G5">
        <v>7.6695223909656143</v>
      </c>
      <c r="H5">
        <v>9.6439763190269385</v>
      </c>
      <c r="I5">
        <v>11.069376363022929</v>
      </c>
      <c r="J5">
        <f t="shared" ref="J5:J68" si="4">$C5*(K$1)</f>
        <v>0.02</v>
      </c>
      <c r="K5">
        <f t="shared" ref="K5:K68" si="5">E5/(K$1)</f>
        <v>2.2736420441699332</v>
      </c>
      <c r="L5">
        <f t="shared" ref="L5:L68" si="6">$C5*(M$1)</f>
        <v>0.08</v>
      </c>
      <c r="M5">
        <f t="shared" ref="M5:M68" si="7">F5*M$1/(M$1+C5)^2</f>
        <v>1.2864124258610246</v>
      </c>
      <c r="N5">
        <f t="shared" ref="N5:N68" si="8">_xlfn.CHISQ.DIST(L5,1,0)</f>
        <v>1.3551684838810789</v>
      </c>
      <c r="O5">
        <f t="shared" ref="O5:O68" si="9">M5/N5</f>
        <v>0.94926383041085538</v>
      </c>
      <c r="P5">
        <f t="shared" ref="P5:P68" si="10">$C5*(Q$1)</f>
        <v>0.18</v>
      </c>
      <c r="Q5">
        <f t="shared" ref="Q5:Q68" si="11">G5*Q$1/(Q$1+$J5)^2</f>
        <v>0.84839432351230482</v>
      </c>
      <c r="R5">
        <f t="shared" ref="R5:R68" si="12">_xlfn.CHISQ.DIST(P5,1,0)</f>
        <v>0.85938409134913574</v>
      </c>
      <c r="S5">
        <f t="shared" ref="S5:S68" si="13">Q5/R5</f>
        <v>0.98721204180126465</v>
      </c>
      <c r="T5">
        <f t="shared" ref="T5:T68" si="14">$C5*(U$1)</f>
        <v>0.32</v>
      </c>
      <c r="U5">
        <f t="shared" ref="U5:U68" si="15">H5*U$1/(U$1+$J5)^2</f>
        <v>0.60124446932139686</v>
      </c>
      <c r="V5">
        <f t="shared" ref="V5:V68" si="16">_xlfn.CHISQ.DIST(T5,1,0)</f>
        <v>0.6009633117745673</v>
      </c>
      <c r="W5">
        <f t="shared" ref="W5:W68" si="17">U5/V5</f>
        <v>1.0004678447774114</v>
      </c>
      <c r="X5">
        <f t="shared" ref="X5:X68" si="18">$C5*(Y$1)</f>
        <v>0.5</v>
      </c>
      <c r="Y5">
        <f t="shared" ref="Y5:Y68" si="19">I5*Y$1/(Y$1+$J5)^2</f>
        <v>0.442067463655891</v>
      </c>
      <c r="Z5">
        <f t="shared" ref="Z5:Z68" si="20">_xlfn.CHISQ.DIST($C5*Y$1,1,0)</f>
        <v>0.43939128946772238</v>
      </c>
      <c r="AA5">
        <f t="shared" ref="AA5:AA7" si="21">Y5/Z5</f>
        <v>1.006090640056635</v>
      </c>
      <c r="AB5">
        <f t="shared" ref="AB5:AB68" si="22">$C5*(AC$1)</f>
        <v>2</v>
      </c>
      <c r="AC5" s="19">
        <v>10.4565173</v>
      </c>
      <c r="AD5">
        <f t="shared" ref="AD5:AD68" si="23">AC5*AC$1/(AC$1+$J5)^2</f>
        <v>0.10452335947527552</v>
      </c>
      <c r="AE5">
        <f t="shared" ref="AE5:AE68" si="24">_xlfn.CHISQ.DIST($C5*AC$1,1,0)</f>
        <v>0.10377687435514868</v>
      </c>
      <c r="AF5">
        <f t="shared" ref="AF5:AF18" si="25">AD5/AE5</f>
        <v>1.0071931740550617</v>
      </c>
      <c r="AG5">
        <f>0.01+AG4</f>
        <v>0.02</v>
      </c>
      <c r="AH5">
        <f t="shared" ref="AH5:AH68" si="26">_xlfn.CHISQ.DIST(AG5,1,0)</f>
        <v>2.7928790169723428</v>
      </c>
      <c r="AJ5">
        <f t="shared" si="1"/>
        <v>7</v>
      </c>
      <c r="AK5" s="17">
        <f t="shared" si="2"/>
        <v>0.99184902840649736</v>
      </c>
      <c r="AL5">
        <f t="shared" si="0"/>
        <v>8.1509715935026428E-3</v>
      </c>
      <c r="AM5">
        <f t="shared" si="3"/>
        <v>0.56976379537212629</v>
      </c>
    </row>
    <row r="6" spans="1:39" x14ac:dyDescent="0.2">
      <c r="A6">
        <v>3</v>
      </c>
      <c r="B6">
        <v>0.63661977236758138</v>
      </c>
      <c r="C6">
        <v>0.03</v>
      </c>
      <c r="D6">
        <v>0.97</v>
      </c>
      <c r="E6">
        <v>1.8659655989795689</v>
      </c>
      <c r="F6">
        <v>4.2002232083545277</v>
      </c>
      <c r="G6">
        <v>6.0413291098841801</v>
      </c>
      <c r="H6">
        <v>7.3287535198648159</v>
      </c>
      <c r="I6">
        <v>8.0325344705734238</v>
      </c>
      <c r="J6">
        <f t="shared" si="4"/>
        <v>0.03</v>
      </c>
      <c r="K6">
        <f t="shared" si="5"/>
        <v>1.8659655989795689</v>
      </c>
      <c r="L6">
        <f t="shared" si="6"/>
        <v>0.12</v>
      </c>
      <c r="M6">
        <f t="shared" si="7"/>
        <v>1.0344804064687367</v>
      </c>
      <c r="N6">
        <f t="shared" si="8"/>
        <v>1.084580455109863</v>
      </c>
      <c r="O6">
        <f t="shared" si="9"/>
        <v>0.95380697816829885</v>
      </c>
      <c r="P6">
        <f t="shared" si="10"/>
        <v>0.27</v>
      </c>
      <c r="Q6">
        <f t="shared" si="11"/>
        <v>0.66680600764717612</v>
      </c>
      <c r="R6">
        <f t="shared" si="12"/>
        <v>0.67080830175162198</v>
      </c>
      <c r="S6">
        <f t="shared" si="13"/>
        <v>0.99403362466744216</v>
      </c>
      <c r="T6">
        <f t="shared" si="14"/>
        <v>0.48</v>
      </c>
      <c r="U6">
        <f t="shared" si="15"/>
        <v>0.45633423730161687</v>
      </c>
      <c r="V6">
        <f t="shared" si="16"/>
        <v>0.45295887301607457</v>
      </c>
      <c r="W6">
        <f t="shared" si="17"/>
        <v>1.0074518118235924</v>
      </c>
      <c r="X6">
        <f t="shared" si="18"/>
        <v>0.75</v>
      </c>
      <c r="Y6">
        <f t="shared" si="19"/>
        <v>0.32053164131820971</v>
      </c>
      <c r="Z6">
        <f t="shared" si="20"/>
        <v>0.31660589975553932</v>
      </c>
      <c r="AA6">
        <f t="shared" si="21"/>
        <v>1.0123994580192648</v>
      </c>
      <c r="AB6">
        <f t="shared" si="22"/>
        <v>3</v>
      </c>
      <c r="AC6" s="19">
        <v>5.1650995899999996</v>
      </c>
      <c r="AD6">
        <f t="shared" si="23"/>
        <v>5.1620019242652672E-2</v>
      </c>
      <c r="AE6">
        <f t="shared" si="24"/>
        <v>5.1393443267923083E-2</v>
      </c>
      <c r="AF6">
        <f t="shared" si="25"/>
        <v>1.0044086552743394</v>
      </c>
      <c r="AG6">
        <f t="shared" ref="AG6:AG13" si="27">0.01+AG5</f>
        <v>0.03</v>
      </c>
      <c r="AH6">
        <f t="shared" si="26"/>
        <v>2.2690027447147849</v>
      </c>
      <c r="AJ6">
        <f t="shared" si="1"/>
        <v>8</v>
      </c>
      <c r="AK6" s="17">
        <f t="shared" si="2"/>
        <v>0.99532226501895271</v>
      </c>
      <c r="AL6">
        <f t="shared" si="0"/>
        <v>4.6777349810472879E-3</v>
      </c>
      <c r="AM6">
        <f t="shared" si="3"/>
        <v>0.573886797099874</v>
      </c>
    </row>
    <row r="7" spans="1:39" x14ac:dyDescent="0.2">
      <c r="A7">
        <v>4</v>
      </c>
      <c r="B7">
        <v>0.75</v>
      </c>
      <c r="C7">
        <v>0.04</v>
      </c>
      <c r="D7">
        <v>0.96</v>
      </c>
      <c r="E7">
        <v>1.6243683359034922</v>
      </c>
      <c r="F7">
        <v>3.5999999999999996</v>
      </c>
      <c r="G7">
        <v>5.0455832073967732</v>
      </c>
      <c r="H7">
        <v>5.9027887226879994</v>
      </c>
      <c r="I7">
        <v>6.1748649773075481</v>
      </c>
      <c r="J7">
        <f t="shared" si="4"/>
        <v>0.04</v>
      </c>
      <c r="K7">
        <f t="shared" si="5"/>
        <v>1.6243683359034922</v>
      </c>
      <c r="L7">
        <f t="shared" si="6"/>
        <v>0.16</v>
      </c>
      <c r="M7">
        <f t="shared" si="7"/>
        <v>0.88226644446622871</v>
      </c>
      <c r="N7">
        <f t="shared" si="8"/>
        <v>0.92067535075830809</v>
      </c>
      <c r="O7">
        <f t="shared" si="9"/>
        <v>0.95828181317068595</v>
      </c>
      <c r="P7">
        <f t="shared" si="10"/>
        <v>0.36</v>
      </c>
      <c r="Q7">
        <f t="shared" si="11"/>
        <v>0.55567009048490201</v>
      </c>
      <c r="R7">
        <f t="shared" si="12"/>
        <v>0.5553743381529993</v>
      </c>
      <c r="S7">
        <f t="shared" si="13"/>
        <v>1.0005325279034072</v>
      </c>
      <c r="T7">
        <f t="shared" si="14"/>
        <v>0.64</v>
      </c>
      <c r="U7">
        <f t="shared" si="15"/>
        <v>0.36708656803676593</v>
      </c>
      <c r="V7">
        <f t="shared" si="16"/>
        <v>0.36211444095185341</v>
      </c>
      <c r="W7">
        <f t="shared" si="17"/>
        <v>1.0137308168982235</v>
      </c>
      <c r="X7">
        <f t="shared" si="18"/>
        <v>1</v>
      </c>
      <c r="Y7">
        <f t="shared" si="19"/>
        <v>0.2462061092550461</v>
      </c>
      <c r="Z7">
        <f t="shared" si="20"/>
        <v>0.24197072451914334</v>
      </c>
      <c r="AA7">
        <f t="shared" si="21"/>
        <v>1.0175037072948372</v>
      </c>
      <c r="AB7">
        <f t="shared" si="22"/>
        <v>4</v>
      </c>
      <c r="AC7" s="19">
        <v>2.6920602200000001</v>
      </c>
      <c r="AD7">
        <f t="shared" si="23"/>
        <v>2.6899078633240824E-2</v>
      </c>
      <c r="AE7">
        <f t="shared" si="24"/>
        <v>2.6995483256594028E-2</v>
      </c>
      <c r="AF7">
        <f t="shared" si="25"/>
        <v>0.99642886098993411</v>
      </c>
      <c r="AG7">
        <f t="shared" si="27"/>
        <v>0.04</v>
      </c>
      <c r="AH7">
        <f t="shared" si="26"/>
        <v>1.9552134698772796</v>
      </c>
      <c r="AJ7">
        <f t="shared" ref="AJ7:AJ10" si="28">AJ6+1</f>
        <v>9</v>
      </c>
      <c r="AK7" s="17">
        <f t="shared" si="2"/>
        <v>0.99730020393673979</v>
      </c>
      <c r="AL7">
        <f t="shared" si="0"/>
        <v>2.6997960632602069E-3</v>
      </c>
      <c r="AM7">
        <f t="shared" si="3"/>
        <v>0.57715883311024074</v>
      </c>
    </row>
    <row r="8" spans="1:39" x14ac:dyDescent="0.2">
      <c r="A8">
        <v>5</v>
      </c>
      <c r="B8">
        <v>0.84882636315677518</v>
      </c>
      <c r="C8">
        <v>0.05</v>
      </c>
      <c r="D8">
        <v>0.95</v>
      </c>
      <c r="E8">
        <v>1.4605059227421868</v>
      </c>
      <c r="F8">
        <v>3.1863968679372001</v>
      </c>
      <c r="G8">
        <v>4.3505049681756445</v>
      </c>
      <c r="H8">
        <v>4.9064665020189766</v>
      </c>
      <c r="I8">
        <v>4.8963757672949724</v>
      </c>
      <c r="J8">
        <f t="shared" si="4"/>
        <v>0.05</v>
      </c>
      <c r="K8">
        <f t="shared" si="5"/>
        <v>1.4605059227421868</v>
      </c>
      <c r="L8">
        <f t="shared" si="6"/>
        <v>0.2</v>
      </c>
      <c r="M8">
        <f t="shared" si="7"/>
        <v>0.77705151481474166</v>
      </c>
      <c r="N8">
        <f t="shared" si="8"/>
        <v>0.80717112935768098</v>
      </c>
      <c r="O8">
        <f t="shared" si="9"/>
        <v>0.96268497045117618</v>
      </c>
      <c r="P8">
        <f t="shared" si="10"/>
        <v>0.45</v>
      </c>
      <c r="Q8">
        <f t="shared" si="11"/>
        <v>0.47806287614640319</v>
      </c>
      <c r="R8">
        <f t="shared" si="12"/>
        <v>0.47488401434257549</v>
      </c>
      <c r="S8">
        <f t="shared" si="13"/>
        <v>1.0066939751767143</v>
      </c>
      <c r="T8">
        <f t="shared" si="14"/>
        <v>0.8</v>
      </c>
      <c r="U8">
        <f t="shared" si="15"/>
        <v>0.30474651461963148</v>
      </c>
      <c r="V8">
        <f t="shared" si="16"/>
        <v>0.29898353991820498</v>
      </c>
      <c r="W8">
        <f t="shared" si="17"/>
        <v>1.019275223990602</v>
      </c>
      <c r="X8">
        <f t="shared" si="18"/>
        <v>1.25</v>
      </c>
      <c r="Y8">
        <f t="shared" si="19"/>
        <v>0.19507395457766991</v>
      </c>
      <c r="Z8">
        <f t="shared" si="20"/>
        <v>0.19099456461342262</v>
      </c>
      <c r="AA8">
        <f t="shared" ref="AA8:AA71" si="29">Y8/Z8</f>
        <v>1.0213586704548585</v>
      </c>
      <c r="AB8">
        <f t="shared" si="22"/>
        <v>5</v>
      </c>
      <c r="AC8" s="19">
        <v>1.4414381300000001</v>
      </c>
      <c r="AD8">
        <f t="shared" si="23"/>
        <v>1.439997772228329E-2</v>
      </c>
      <c r="AE8">
        <f t="shared" si="24"/>
        <v>1.4644982561926487E-2</v>
      </c>
      <c r="AF8">
        <f t="shared" si="25"/>
        <v>0.98327039048307563</v>
      </c>
      <c r="AG8">
        <f t="shared" si="27"/>
        <v>0.05</v>
      </c>
      <c r="AH8">
        <f t="shared" si="26"/>
        <v>1.7400739347725858</v>
      </c>
      <c r="AJ8">
        <f t="shared" si="28"/>
        <v>10</v>
      </c>
      <c r="AK8" s="17">
        <f t="shared" si="2"/>
        <v>0.9984345977419975</v>
      </c>
      <c r="AL8">
        <f t="shared" si="0"/>
        <v>1.5654022580025018E-3</v>
      </c>
      <c r="AM8">
        <f t="shared" si="3"/>
        <v>0.57982240929418971</v>
      </c>
    </row>
    <row r="9" spans="1:39" x14ac:dyDescent="0.2">
      <c r="A9">
        <v>6</v>
      </c>
      <c r="B9">
        <v>0.9375</v>
      </c>
      <c r="C9">
        <v>6.0000000000000005E-2</v>
      </c>
      <c r="D9">
        <v>0.94</v>
      </c>
      <c r="E9">
        <v>1.3403264107207216</v>
      </c>
      <c r="F9">
        <v>2.878150447770234</v>
      </c>
      <c r="G9">
        <v>3.8270480502152631</v>
      </c>
      <c r="H9">
        <v>4.1591822717677083</v>
      </c>
      <c r="I9">
        <v>3.9576097970168531</v>
      </c>
      <c r="J9">
        <f t="shared" si="4"/>
        <v>6.0000000000000005E-2</v>
      </c>
      <c r="K9">
        <f t="shared" si="5"/>
        <v>1.3403264107207216</v>
      </c>
      <c r="L9">
        <f t="shared" si="6"/>
        <v>0.24000000000000002</v>
      </c>
      <c r="M9">
        <f t="shared" si="7"/>
        <v>0.69842763662555141</v>
      </c>
      <c r="N9">
        <f t="shared" si="8"/>
        <v>0.72225258873006293</v>
      </c>
      <c r="O9">
        <f t="shared" si="9"/>
        <v>0.96701299174793831</v>
      </c>
      <c r="P9">
        <f t="shared" si="10"/>
        <v>0.54</v>
      </c>
      <c r="Q9">
        <f t="shared" si="11"/>
        <v>0.41961405752108055</v>
      </c>
      <c r="R9">
        <f t="shared" si="12"/>
        <v>0.4144323760757414</v>
      </c>
      <c r="S9">
        <f t="shared" si="13"/>
        <v>1.0125030807062045</v>
      </c>
      <c r="T9">
        <f t="shared" si="14"/>
        <v>0.96000000000000008</v>
      </c>
      <c r="U9">
        <f t="shared" si="15"/>
        <v>0.25801018731237985</v>
      </c>
      <c r="V9">
        <f t="shared" si="16"/>
        <v>0.25194926630024089</v>
      </c>
      <c r="W9">
        <f t="shared" si="17"/>
        <v>1.0240561169363214</v>
      </c>
      <c r="X9">
        <f t="shared" si="18"/>
        <v>1.5000000000000002</v>
      </c>
      <c r="Y9">
        <f t="shared" si="19"/>
        <v>0.15754725757212434</v>
      </c>
      <c r="Z9">
        <f t="shared" si="20"/>
        <v>0.15386632280545523</v>
      </c>
      <c r="AA9">
        <f t="shared" si="29"/>
        <v>1.0239229397281639</v>
      </c>
      <c r="AB9">
        <f t="shared" si="22"/>
        <v>6.0000000000000009</v>
      </c>
      <c r="AC9" s="19">
        <v>0.78345408000000005</v>
      </c>
      <c r="AD9">
        <f t="shared" si="23"/>
        <v>7.825147805580095E-3</v>
      </c>
      <c r="AE9">
        <f t="shared" si="24"/>
        <v>8.108695554940237E-3</v>
      </c>
      <c r="AF9">
        <f t="shared" si="25"/>
        <v>0.96503164443171252</v>
      </c>
      <c r="AG9">
        <f t="shared" si="27"/>
        <v>6.0000000000000005E-2</v>
      </c>
      <c r="AH9">
        <f t="shared" si="26"/>
        <v>1.580540417855901</v>
      </c>
      <c r="AJ9">
        <f t="shared" si="28"/>
        <v>11</v>
      </c>
      <c r="AK9" s="17">
        <f t="shared" si="2"/>
        <v>0.99908888112284633</v>
      </c>
      <c r="AL9">
        <f t="shared" si="0"/>
        <v>9.1111887715367157E-4</v>
      </c>
      <c r="AM9">
        <f t="shared" si="3"/>
        <v>0.58203498333794756</v>
      </c>
    </row>
    <row r="10" spans="1:39" x14ac:dyDescent="0.2">
      <c r="A10">
        <v>7</v>
      </c>
      <c r="B10">
        <v>1.0185916357881302</v>
      </c>
      <c r="C10">
        <v>7.0000000000000007E-2</v>
      </c>
      <c r="D10">
        <v>0.92999999999999994</v>
      </c>
      <c r="E10">
        <v>1.2475548043663902</v>
      </c>
      <c r="F10">
        <v>2.6363021992393598</v>
      </c>
      <c r="G10">
        <v>3.4129769288829608</v>
      </c>
      <c r="H10">
        <v>3.5728947513038243</v>
      </c>
      <c r="I10">
        <v>3.2399862684628964</v>
      </c>
      <c r="J10">
        <f t="shared" si="4"/>
        <v>7.0000000000000007E-2</v>
      </c>
      <c r="K10">
        <f t="shared" si="5"/>
        <v>1.2475548043663902</v>
      </c>
      <c r="L10">
        <f t="shared" si="6"/>
        <v>0.28000000000000003</v>
      </c>
      <c r="M10">
        <f t="shared" si="7"/>
        <v>0.63659960500561052</v>
      </c>
      <c r="N10">
        <f t="shared" si="8"/>
        <v>0.65543529254873745</v>
      </c>
      <c r="O10">
        <f t="shared" si="9"/>
        <v>0.97126232328765494</v>
      </c>
      <c r="P10">
        <f t="shared" si="10"/>
        <v>0.63000000000000012</v>
      </c>
      <c r="Q10">
        <f t="shared" si="11"/>
        <v>0.37338880081233483</v>
      </c>
      <c r="R10">
        <f t="shared" si="12"/>
        <v>0.36680650532663794</v>
      </c>
      <c r="S10">
        <f t="shared" si="13"/>
        <v>1.017944871178976</v>
      </c>
      <c r="T10">
        <f t="shared" si="14"/>
        <v>1.1200000000000001</v>
      </c>
      <c r="U10">
        <f t="shared" si="15"/>
        <v>0.22136474339226517</v>
      </c>
      <c r="V10">
        <f t="shared" si="16"/>
        <v>0.21532583728184962</v>
      </c>
      <c r="W10">
        <f t="shared" si="17"/>
        <v>1.0280454319214416</v>
      </c>
      <c r="X10">
        <f t="shared" si="18"/>
        <v>1.7500000000000002</v>
      </c>
      <c r="Y10">
        <f t="shared" si="19"/>
        <v>0.12887673065328911</v>
      </c>
      <c r="Z10">
        <f t="shared" si="20"/>
        <v>0.12571392031277051</v>
      </c>
      <c r="AA10">
        <f t="shared" si="29"/>
        <v>1.0251587917443803</v>
      </c>
      <c r="AB10">
        <f t="shared" si="22"/>
        <v>7.0000000000000009</v>
      </c>
      <c r="AC10" s="19">
        <v>0.42947689999999999</v>
      </c>
      <c r="AD10">
        <f t="shared" si="23"/>
        <v>4.2887626308231591E-3</v>
      </c>
      <c r="AE10">
        <f t="shared" si="24"/>
        <v>4.5533429216401715E-3</v>
      </c>
      <c r="AF10">
        <f t="shared" si="25"/>
        <v>0.94189317708543963</v>
      </c>
      <c r="AG10">
        <f t="shared" si="27"/>
        <v>7.0000000000000007E-2</v>
      </c>
      <c r="AH10">
        <f t="shared" si="26"/>
        <v>1.4559978676709566</v>
      </c>
      <c r="AJ10">
        <f t="shared" si="28"/>
        <v>12</v>
      </c>
      <c r="AK10" s="17">
        <f t="shared" si="2"/>
        <v>0.99946799449486079</v>
      </c>
      <c r="AL10">
        <f t="shared" si="0"/>
        <v>5.320055051392103E-4</v>
      </c>
      <c r="AM10">
        <f t="shared" si="3"/>
        <v>0.58390350422898873</v>
      </c>
    </row>
    <row r="11" spans="1:39" x14ac:dyDescent="0.2">
      <c r="A11">
        <v>8</v>
      </c>
      <c r="B11">
        <v>1.09375</v>
      </c>
      <c r="C11">
        <v>0.08</v>
      </c>
      <c r="D11">
        <v>0.92</v>
      </c>
      <c r="E11">
        <v>1.173305807059519</v>
      </c>
      <c r="F11">
        <v>2.439518395093589</v>
      </c>
      <c r="G11">
        <v>3.0740041878109543</v>
      </c>
      <c r="H11">
        <v>3.0985492339189911</v>
      </c>
      <c r="I11">
        <v>2.6764140571032988</v>
      </c>
      <c r="J11">
        <f t="shared" si="4"/>
        <v>0.08</v>
      </c>
      <c r="K11">
        <f t="shared" si="5"/>
        <v>1.173305807059519</v>
      </c>
      <c r="L11">
        <f t="shared" si="6"/>
        <v>0.32</v>
      </c>
      <c r="M11">
        <f t="shared" si="7"/>
        <v>0.58619723065493778</v>
      </c>
      <c r="N11">
        <f t="shared" si="8"/>
        <v>0.6009633117745673</v>
      </c>
      <c r="O11">
        <f t="shared" si="9"/>
        <v>0.97542931351994322</v>
      </c>
      <c r="P11">
        <f t="shared" si="10"/>
        <v>0.72</v>
      </c>
      <c r="Q11">
        <f t="shared" si="11"/>
        <v>0.33556392626359172</v>
      </c>
      <c r="R11">
        <f t="shared" si="12"/>
        <v>0.32801809654761965</v>
      </c>
      <c r="S11">
        <f t="shared" si="13"/>
        <v>1.0230043091993755</v>
      </c>
      <c r="T11">
        <f t="shared" si="14"/>
        <v>1.28</v>
      </c>
      <c r="U11">
        <f t="shared" si="15"/>
        <v>0.1917371620701834</v>
      </c>
      <c r="V11">
        <f t="shared" si="16"/>
        <v>0.18593305820545905</v>
      </c>
      <c r="W11">
        <f t="shared" si="17"/>
        <v>1.0312160942262927</v>
      </c>
      <c r="X11">
        <f t="shared" si="18"/>
        <v>2</v>
      </c>
      <c r="Y11">
        <f t="shared" si="19"/>
        <v>0.1063746750869029</v>
      </c>
      <c r="Z11">
        <f t="shared" si="20"/>
        <v>0.10377687435514868</v>
      </c>
      <c r="AA11">
        <f t="shared" si="29"/>
        <v>1.0250325590156431</v>
      </c>
      <c r="AB11">
        <f t="shared" si="22"/>
        <v>8</v>
      </c>
      <c r="AC11" s="19">
        <v>0.23652818</v>
      </c>
      <c r="AD11">
        <f t="shared" si="23"/>
        <v>2.3615018856217983E-3</v>
      </c>
      <c r="AE11">
        <f t="shared" si="24"/>
        <v>2.5833731692615066E-3</v>
      </c>
      <c r="AF11">
        <f t="shared" si="25"/>
        <v>0.91411566618417217</v>
      </c>
      <c r="AG11">
        <f t="shared" si="27"/>
        <v>0.08</v>
      </c>
      <c r="AH11">
        <f t="shared" si="26"/>
        <v>1.3551684838810789</v>
      </c>
      <c r="AJ11">
        <f t="shared" ref="AJ11:AJ17" si="30">AJ10+1</f>
        <v>13</v>
      </c>
      <c r="AK11" s="17">
        <f t="shared" si="2"/>
        <v>0.99968850902323259</v>
      </c>
      <c r="AL11">
        <f t="shared" si="0"/>
        <v>3.1149097676741455E-4</v>
      </c>
      <c r="AM11">
        <f t="shared" si="3"/>
        <v>0.58550329603432671</v>
      </c>
    </row>
    <row r="12" spans="1:39" x14ac:dyDescent="0.2">
      <c r="A12">
        <v>9</v>
      </c>
      <c r="B12">
        <v>1.164104726615006</v>
      </c>
      <c r="C12">
        <v>0.09</v>
      </c>
      <c r="D12">
        <v>0.91</v>
      </c>
      <c r="E12">
        <v>1.1122647568838246</v>
      </c>
      <c r="F12">
        <v>2.2749999999999999</v>
      </c>
      <c r="G12">
        <v>2.7894313078850845</v>
      </c>
      <c r="H12">
        <v>2.7061825842808358</v>
      </c>
      <c r="I12">
        <v>2.2253229056147195</v>
      </c>
      <c r="J12">
        <f t="shared" si="4"/>
        <v>0.09</v>
      </c>
      <c r="K12">
        <f t="shared" si="5"/>
        <v>1.1122647568838246</v>
      </c>
      <c r="L12">
        <f t="shared" si="6"/>
        <v>0.36</v>
      </c>
      <c r="M12">
        <f t="shared" si="7"/>
        <v>0.5439948350380498</v>
      </c>
      <c r="N12">
        <f t="shared" si="8"/>
        <v>0.5553743381529993</v>
      </c>
      <c r="O12">
        <f t="shared" si="9"/>
        <v>0.97951021080161149</v>
      </c>
      <c r="P12">
        <f t="shared" si="10"/>
        <v>0.80999999999999994</v>
      </c>
      <c r="Q12">
        <f t="shared" si="11"/>
        <v>0.30382983235685873</v>
      </c>
      <c r="R12">
        <f t="shared" si="12"/>
        <v>0.29565027766528318</v>
      </c>
      <c r="S12">
        <f t="shared" si="13"/>
        <v>1.027666318314221</v>
      </c>
      <c r="T12">
        <f t="shared" si="14"/>
        <v>1.44</v>
      </c>
      <c r="U12">
        <f t="shared" si="15"/>
        <v>0.16724956206366137</v>
      </c>
      <c r="V12">
        <f t="shared" si="16"/>
        <v>0.16182171248601079</v>
      </c>
      <c r="W12">
        <f t="shared" si="17"/>
        <v>1.0335421588009694</v>
      </c>
      <c r="X12">
        <f t="shared" si="18"/>
        <v>2.25</v>
      </c>
      <c r="Y12">
        <f t="shared" si="19"/>
        <v>8.8375467512440242E-2</v>
      </c>
      <c r="Z12">
        <f t="shared" si="20"/>
        <v>8.6345063777261144E-2</v>
      </c>
      <c r="AA12">
        <f t="shared" si="29"/>
        <v>1.0235149949094577</v>
      </c>
      <c r="AB12">
        <f t="shared" si="22"/>
        <v>9</v>
      </c>
      <c r="AC12" s="19">
        <v>0.13053630999999999</v>
      </c>
      <c r="AD12">
        <f t="shared" si="23"/>
        <v>1.3030166146501716E-3</v>
      </c>
      <c r="AE12">
        <f t="shared" si="24"/>
        <v>1.4772828039793357E-3</v>
      </c>
      <c r="AF12">
        <f t="shared" si="25"/>
        <v>0.88203599956640277</v>
      </c>
      <c r="AG12">
        <f t="shared" si="27"/>
        <v>0.09</v>
      </c>
      <c r="AH12">
        <f t="shared" si="26"/>
        <v>1.2712927182017468</v>
      </c>
      <c r="AJ12">
        <f t="shared" si="30"/>
        <v>14</v>
      </c>
      <c r="AK12" s="17">
        <f t="shared" si="2"/>
        <v>0.99981718936701813</v>
      </c>
      <c r="AL12">
        <f t="shared" si="0"/>
        <v>1.8281063298186684E-4</v>
      </c>
      <c r="AM12">
        <f t="shared" si="3"/>
        <v>0.58688901643006075</v>
      </c>
    </row>
    <row r="13" spans="1:39" x14ac:dyDescent="0.2">
      <c r="A13">
        <v>10</v>
      </c>
      <c r="B13">
        <v>1.23046875</v>
      </c>
      <c r="C13">
        <v>9.9999999999999992E-2</v>
      </c>
      <c r="D13">
        <v>0.9</v>
      </c>
      <c r="E13">
        <v>1.0610329539459691</v>
      </c>
      <c r="F13">
        <v>2.1345374206136563</v>
      </c>
      <c r="G13">
        <v>2.5458970371070184</v>
      </c>
      <c r="H13">
        <v>2.376217387101752</v>
      </c>
      <c r="I13">
        <v>1.8592044054861636</v>
      </c>
      <c r="J13">
        <f t="shared" si="4"/>
        <v>9.9999999999999992E-2</v>
      </c>
      <c r="K13">
        <f t="shared" si="5"/>
        <v>1.0610329539459691</v>
      </c>
      <c r="L13">
        <f t="shared" si="6"/>
        <v>0.39999999999999997</v>
      </c>
      <c r="M13">
        <f t="shared" si="7"/>
        <v>0.50792086153805027</v>
      </c>
      <c r="N13">
        <f t="shared" si="8"/>
        <v>0.51644154746727833</v>
      </c>
      <c r="O13">
        <f t="shared" si="9"/>
        <v>0.98350116102971374</v>
      </c>
      <c r="P13">
        <f t="shared" si="10"/>
        <v>0.89999999999999991</v>
      </c>
      <c r="Q13">
        <f t="shared" si="11"/>
        <v>0.27669452160322627</v>
      </c>
      <c r="R13">
        <f t="shared" si="12"/>
        <v>0.26813672105208297</v>
      </c>
      <c r="S13">
        <f t="shared" si="13"/>
        <v>1.0319158096569736</v>
      </c>
      <c r="T13">
        <f t="shared" si="14"/>
        <v>1.5999999999999999</v>
      </c>
      <c r="U13">
        <f t="shared" si="15"/>
        <v>0.14667442688795967</v>
      </c>
      <c r="V13">
        <f t="shared" si="16"/>
        <v>0.14171456530622389</v>
      </c>
      <c r="W13">
        <f t="shared" si="17"/>
        <v>1.0349989542078351</v>
      </c>
      <c r="X13">
        <f t="shared" si="18"/>
        <v>2.5</v>
      </c>
      <c r="Y13">
        <f t="shared" si="19"/>
        <v>7.377678153863286E-2</v>
      </c>
      <c r="Z13">
        <f t="shared" si="20"/>
        <v>7.2288957067272508E-2</v>
      </c>
      <c r="AA13">
        <f t="shared" si="29"/>
        <v>1.0205816286708325</v>
      </c>
      <c r="AB13">
        <f t="shared" si="22"/>
        <v>10</v>
      </c>
      <c r="AC13" s="19">
        <v>7.2062169999999995E-2</v>
      </c>
      <c r="AD13">
        <f t="shared" si="23"/>
        <v>7.1918261558621206E-4</v>
      </c>
      <c r="AE13">
        <f t="shared" si="24"/>
        <v>8.5003666025203423E-4</v>
      </c>
      <c r="AF13">
        <f t="shared" si="25"/>
        <v>0.84606070445594173</v>
      </c>
      <c r="AG13">
        <f t="shared" si="27"/>
        <v>9.9999999999999992E-2</v>
      </c>
      <c r="AH13">
        <f t="shared" si="26"/>
        <v>1.2000389484301357</v>
      </c>
      <c r="AJ13">
        <f t="shared" si="30"/>
        <v>15</v>
      </c>
      <c r="AK13" s="17">
        <f t="shared" si="2"/>
        <v>0.99989248882327053</v>
      </c>
      <c r="AL13">
        <f t="shared" si="0"/>
        <v>1.0751117672946897E-4</v>
      </c>
      <c r="AM13">
        <f t="shared" si="3"/>
        <v>0.58810133183080826</v>
      </c>
    </row>
    <row r="14" spans="1:39" x14ac:dyDescent="0.2">
      <c r="A14">
        <v>11</v>
      </c>
      <c r="B14">
        <v>1.2934496962388957</v>
      </c>
      <c r="C14">
        <v>0.10999999999999999</v>
      </c>
      <c r="D14">
        <v>0.89</v>
      </c>
      <c r="E14">
        <v>1.0173228081785166</v>
      </c>
      <c r="F14">
        <v>2.0125882250565721</v>
      </c>
      <c r="G14">
        <v>2.3343218397452161</v>
      </c>
      <c r="H14">
        <v>2.0951846671786787</v>
      </c>
      <c r="I14">
        <v>1.5589314372746863</v>
      </c>
      <c r="J14">
        <f t="shared" si="4"/>
        <v>0.10999999999999999</v>
      </c>
      <c r="K14">
        <f t="shared" si="5"/>
        <v>1.0173228081785166</v>
      </c>
      <c r="L14">
        <f t="shared" si="6"/>
        <v>0.43999999999999995</v>
      </c>
      <c r="M14">
        <f t="shared" si="7"/>
        <v>0.47657502028914622</v>
      </c>
      <c r="N14">
        <f t="shared" si="8"/>
        <v>0.4826573694063544</v>
      </c>
      <c r="O14">
        <f t="shared" si="9"/>
        <v>0.98739820522229016</v>
      </c>
      <c r="P14">
        <f t="shared" si="10"/>
        <v>0.98999999999999988</v>
      </c>
      <c r="Q14">
        <f t="shared" si="11"/>
        <v>0.25314333000016803</v>
      </c>
      <c r="R14">
        <f t="shared" si="12"/>
        <v>0.24440872191344173</v>
      </c>
      <c r="S14">
        <f t="shared" si="13"/>
        <v>1.0357377102516812</v>
      </c>
      <c r="T14">
        <f t="shared" si="14"/>
        <v>1.7599999999999998</v>
      </c>
      <c r="U14">
        <f t="shared" si="15"/>
        <v>0.12916689178278473</v>
      </c>
      <c r="V14">
        <f t="shared" si="16"/>
        <v>0.12473105273996367</v>
      </c>
      <c r="W14">
        <f t="shared" si="17"/>
        <v>1.035563229407426</v>
      </c>
      <c r="X14">
        <f t="shared" si="18"/>
        <v>2.7499999999999996</v>
      </c>
      <c r="Y14">
        <f t="shared" si="19"/>
        <v>6.1812114203465982E-2</v>
      </c>
      <c r="Z14">
        <f t="shared" si="20"/>
        <v>6.0825936789378782E-2</v>
      </c>
      <c r="AA14">
        <f t="shared" si="29"/>
        <v>1.0162131068774498</v>
      </c>
      <c r="AB14">
        <f t="shared" si="22"/>
        <v>10.999999999999998</v>
      </c>
      <c r="AC14" s="19">
        <v>3.9740959999999999E-2</v>
      </c>
      <c r="AD14">
        <f t="shared" si="23"/>
        <v>3.965367393639447E-4</v>
      </c>
      <c r="AE14">
        <f t="shared" si="24"/>
        <v>4.9157985005762208E-4</v>
      </c>
      <c r="AF14">
        <f t="shared" si="25"/>
        <v>0.80665783863488993</v>
      </c>
      <c r="AG14">
        <f>0.02+AG13</f>
        <v>0.12</v>
      </c>
      <c r="AH14">
        <f t="shared" si="26"/>
        <v>1.084580455109863</v>
      </c>
      <c r="AJ14">
        <f t="shared" si="30"/>
        <v>16</v>
      </c>
      <c r="AK14" s="17">
        <f t="shared" si="2"/>
        <v>0.99993665751633376</v>
      </c>
      <c r="AL14">
        <f t="shared" si="0"/>
        <v>6.3342483666239957E-5</v>
      </c>
      <c r="AM14">
        <f t="shared" si="3"/>
        <v>0.58917115032262213</v>
      </c>
    </row>
    <row r="15" spans="1:39" x14ac:dyDescent="0.2">
      <c r="A15">
        <v>12</v>
      </c>
      <c r="B15">
        <v>1.353515625</v>
      </c>
      <c r="C15">
        <v>0.11999999999999998</v>
      </c>
      <c r="D15">
        <v>0.88</v>
      </c>
      <c r="E15">
        <v>0.97953096209561274</v>
      </c>
      <c r="F15">
        <v>1.9052558883257653</v>
      </c>
      <c r="G15">
        <v>2.1482794896277024</v>
      </c>
      <c r="H15">
        <v>1.8534321209444899</v>
      </c>
      <c r="I15">
        <v>1.3106851772382511</v>
      </c>
      <c r="J15">
        <f t="shared" si="4"/>
        <v>0.11999999999999998</v>
      </c>
      <c r="K15">
        <f t="shared" si="5"/>
        <v>0.97953096209561274</v>
      </c>
      <c r="L15">
        <f t="shared" si="6"/>
        <v>0.47999999999999993</v>
      </c>
      <c r="M15">
        <f t="shared" si="7"/>
        <v>0.44897160154721588</v>
      </c>
      <c r="N15">
        <f t="shared" si="8"/>
        <v>0.45295887301607457</v>
      </c>
      <c r="O15">
        <f t="shared" si="9"/>
        <v>0.99119727704568628</v>
      </c>
      <c r="P15">
        <f t="shared" si="10"/>
        <v>1.0799999999999998</v>
      </c>
      <c r="Q15">
        <f t="shared" si="11"/>
        <v>0.23245752787695884</v>
      </c>
      <c r="R15">
        <f t="shared" si="12"/>
        <v>0.22370679089984305</v>
      </c>
      <c r="S15">
        <f t="shared" si="13"/>
        <v>1.0391169930153512</v>
      </c>
      <c r="T15">
        <f t="shared" si="14"/>
        <v>1.9199999999999997</v>
      </c>
      <c r="U15">
        <f t="shared" si="15"/>
        <v>0.11412126919964347</v>
      </c>
      <c r="V15">
        <f t="shared" si="16"/>
        <v>0.11023937664883031</v>
      </c>
      <c r="W15">
        <f t="shared" si="17"/>
        <v>1.0352133028035799</v>
      </c>
      <c r="X15">
        <f t="shared" si="18"/>
        <v>2.9999999999999996</v>
      </c>
      <c r="Y15">
        <f t="shared" si="19"/>
        <v>5.1927704709997545E-2</v>
      </c>
      <c r="Z15">
        <f t="shared" si="20"/>
        <v>5.1393443267923097E-2</v>
      </c>
      <c r="AA15">
        <f t="shared" si="29"/>
        <v>1.0103955175622161</v>
      </c>
      <c r="AB15">
        <f t="shared" si="22"/>
        <v>11.999999999999998</v>
      </c>
      <c r="AC15" s="19">
        <v>2.1871809999999998E-2</v>
      </c>
      <c r="AD15">
        <f t="shared" si="23"/>
        <v>2.1819411991267688E-4</v>
      </c>
      <c r="AE15">
        <f t="shared" si="24"/>
        <v>2.8546479167585527E-4</v>
      </c>
      <c r="AF15">
        <f t="shared" si="25"/>
        <v>0.76434686964981613</v>
      </c>
      <c r="AG15">
        <f t="shared" ref="AG15:AG23" si="31">0.02+AG14</f>
        <v>0.13999999999999999</v>
      </c>
      <c r="AH15">
        <f t="shared" si="26"/>
        <v>0.99413516069197205</v>
      </c>
      <c r="AJ15">
        <f t="shared" si="30"/>
        <v>17</v>
      </c>
      <c r="AK15" s="17">
        <f t="shared" si="2"/>
        <v>0.99996262018159832</v>
      </c>
      <c r="AL15">
        <f t="shared" si="0"/>
        <v>3.7379818401683806E-5</v>
      </c>
      <c r="AM15">
        <f t="shared" si="3"/>
        <v>0.59012239871494598</v>
      </c>
    </row>
    <row r="16" spans="1:39" x14ac:dyDescent="0.2">
      <c r="A16">
        <v>13</v>
      </c>
      <c r="B16">
        <v>1.4110360322606135</v>
      </c>
      <c r="C16">
        <v>0.12999999999999998</v>
      </c>
      <c r="D16">
        <v>0.87</v>
      </c>
      <c r="E16">
        <v>0.94649609135434487</v>
      </c>
      <c r="F16">
        <v>1.80970939018481</v>
      </c>
      <c r="G16">
        <v>1.983068703492556</v>
      </c>
      <c r="H16">
        <v>1.6438102926979972</v>
      </c>
      <c r="I16">
        <v>1.1041752550016464</v>
      </c>
      <c r="J16">
        <f t="shared" si="4"/>
        <v>0.12999999999999998</v>
      </c>
      <c r="K16">
        <f t="shared" si="5"/>
        <v>0.94649609135434487</v>
      </c>
      <c r="L16">
        <f t="shared" si="6"/>
        <v>0.51999999999999991</v>
      </c>
      <c r="M16">
        <f t="shared" si="7"/>
        <v>0.42439350413845661</v>
      </c>
      <c r="N16">
        <f t="shared" si="8"/>
        <v>0.42657149274354833</v>
      </c>
      <c r="O16">
        <f t="shared" si="9"/>
        <v>0.99489420028731013</v>
      </c>
      <c r="P16">
        <f t="shared" si="10"/>
        <v>1.1699999999999997</v>
      </c>
      <c r="Q16">
        <f t="shared" si="11"/>
        <v>0.21411086942332311</v>
      </c>
      <c r="R16">
        <f t="shared" si="12"/>
        <v>0.20547304786076293</v>
      </c>
      <c r="S16">
        <f t="shared" si="13"/>
        <v>1.0420387084948168</v>
      </c>
      <c r="T16">
        <f t="shared" si="14"/>
        <v>2.0799999999999996</v>
      </c>
      <c r="U16">
        <f t="shared" si="15"/>
        <v>0.10108877722491104</v>
      </c>
      <c r="V16">
        <f t="shared" si="16"/>
        <v>9.7771468262542557E-2</v>
      </c>
      <c r="W16">
        <f t="shared" si="17"/>
        <v>1.0339292129014634</v>
      </c>
      <c r="X16">
        <f t="shared" si="18"/>
        <v>3.2499999999999996</v>
      </c>
      <c r="Y16">
        <f t="shared" si="19"/>
        <v>4.3711231441377361E-2</v>
      </c>
      <c r="Z16">
        <f t="shared" si="20"/>
        <v>4.35752464696363E-2</v>
      </c>
      <c r="AA16">
        <f t="shared" si="29"/>
        <v>1.0031206931172683</v>
      </c>
      <c r="AB16">
        <f t="shared" si="22"/>
        <v>12.999999999999998</v>
      </c>
      <c r="AC16" s="19">
        <v>1.2003170000000001E-2</v>
      </c>
      <c r="AD16">
        <f t="shared" si="23"/>
        <v>1.1972022508759189E-4</v>
      </c>
      <c r="AE16">
        <f t="shared" si="24"/>
        <v>1.6635055620285917E-4</v>
      </c>
      <c r="AF16">
        <f t="shared" si="25"/>
        <v>0.71968635284631644</v>
      </c>
      <c r="AG16">
        <f t="shared" si="31"/>
        <v>0.15999999999999998</v>
      </c>
      <c r="AH16">
        <f t="shared" si="26"/>
        <v>0.92067535075830831</v>
      </c>
      <c r="AJ16">
        <f t="shared" si="30"/>
        <v>18</v>
      </c>
      <c r="AK16" s="17">
        <f t="shared" si="2"/>
        <v>0.99997790950300136</v>
      </c>
      <c r="AL16">
        <f t="shared" si="0"/>
        <v>2.2090496998639075E-5</v>
      </c>
      <c r="AM16">
        <f t="shared" si="3"/>
        <v>0.59097389830133551</v>
      </c>
    </row>
    <row r="17" spans="1:39" x14ac:dyDescent="0.2">
      <c r="A17">
        <v>14</v>
      </c>
      <c r="B17">
        <v>1.46630859375</v>
      </c>
      <c r="C17">
        <v>0.13999999999999999</v>
      </c>
      <c r="D17">
        <v>0.86</v>
      </c>
      <c r="E17">
        <v>0.91735384128431319</v>
      </c>
      <c r="F17">
        <v>1.7238350103351374</v>
      </c>
      <c r="G17">
        <v>1.8351544202600745</v>
      </c>
      <c r="H17">
        <v>1.4608773112288356</v>
      </c>
      <c r="I17">
        <v>0.93155060602491169</v>
      </c>
      <c r="J17">
        <f t="shared" si="4"/>
        <v>0.13999999999999999</v>
      </c>
      <c r="K17">
        <f t="shared" si="5"/>
        <v>0.91735384128431319</v>
      </c>
      <c r="L17">
        <f t="shared" si="6"/>
        <v>0.55999999999999994</v>
      </c>
      <c r="M17">
        <f t="shared" si="7"/>
        <v>0.40230460695351994</v>
      </c>
      <c r="N17">
        <f t="shared" si="8"/>
        <v>0.40291514981097654</v>
      </c>
      <c r="O17">
        <f t="shared" si="9"/>
        <v>0.99848468627267295</v>
      </c>
      <c r="P17">
        <f t="shared" si="10"/>
        <v>1.2599999999999998</v>
      </c>
      <c r="Q17">
        <f t="shared" si="11"/>
        <v>0.19770731224880977</v>
      </c>
      <c r="R17">
        <f t="shared" si="12"/>
        <v>0.18928633815935095</v>
      </c>
      <c r="S17">
        <f t="shared" si="13"/>
        <v>1.0444880183712446</v>
      </c>
      <c r="T17">
        <f t="shared" si="14"/>
        <v>2.2399999999999998</v>
      </c>
      <c r="U17">
        <f t="shared" si="15"/>
        <v>8.9727726951063902E-2</v>
      </c>
      <c r="V17">
        <f t="shared" si="16"/>
        <v>8.6971355111201382E-2</v>
      </c>
      <c r="W17">
        <f t="shared" si="17"/>
        <v>1.0316928698689152</v>
      </c>
      <c r="X17">
        <f t="shared" si="18"/>
        <v>3.4999999999999996</v>
      </c>
      <c r="Y17">
        <f t="shared" si="19"/>
        <v>3.6848169187510625E-2</v>
      </c>
      <c r="Z17">
        <f t="shared" si="20"/>
        <v>3.7056184523748134E-2</v>
      </c>
      <c r="AA17">
        <f t="shared" si="29"/>
        <v>0.99438648800703699</v>
      </c>
      <c r="AB17">
        <f t="shared" si="22"/>
        <v>13.999999999999998</v>
      </c>
      <c r="AC17" s="19">
        <v>6.5642399999999998E-3</v>
      </c>
      <c r="AD17">
        <f t="shared" si="23"/>
        <v>6.5458986538079766E-5</v>
      </c>
      <c r="AE17">
        <f t="shared" si="24"/>
        <v>9.7226505045914453E-5</v>
      </c>
      <c r="AF17">
        <f t="shared" si="25"/>
        <v>0.67326277445813032</v>
      </c>
      <c r="AG17">
        <f t="shared" si="31"/>
        <v>0.17999999999999997</v>
      </c>
      <c r="AH17">
        <f t="shared" si="26"/>
        <v>0.85938409134913585</v>
      </c>
      <c r="AJ17">
        <f t="shared" si="30"/>
        <v>19</v>
      </c>
      <c r="AK17" s="17">
        <f t="shared" si="2"/>
        <v>0.99998692815463319</v>
      </c>
      <c r="AL17">
        <f t="shared" si="0"/>
        <v>1.3071845366807722E-5</v>
      </c>
      <c r="AM17">
        <f t="shared" si="3"/>
        <v>0.59174066421470894</v>
      </c>
    </row>
    <row r="18" spans="1:39" x14ac:dyDescent="0.2">
      <c r="A18">
        <v>15</v>
      </c>
      <c r="B18">
        <v>1.5195772655114299</v>
      </c>
      <c r="C18">
        <v>0.15</v>
      </c>
      <c r="D18">
        <v>0.85</v>
      </c>
      <c r="E18">
        <v>0.89144598834476929</v>
      </c>
      <c r="F18">
        <v>1.6460179221381519</v>
      </c>
      <c r="G18">
        <v>1.7018162375438506</v>
      </c>
      <c r="H18">
        <v>1.3003954873880801</v>
      </c>
      <c r="I18">
        <v>0.78670207820155225</v>
      </c>
      <c r="J18">
        <f t="shared" si="4"/>
        <v>0.15</v>
      </c>
      <c r="K18">
        <f t="shared" si="5"/>
        <v>0.89144598834476929</v>
      </c>
      <c r="L18">
        <f t="shared" si="6"/>
        <v>0.6</v>
      </c>
      <c r="M18">
        <f t="shared" si="7"/>
        <v>0.38229477070997858</v>
      </c>
      <c r="N18">
        <f t="shared" si="8"/>
        <v>0.38154528938409299</v>
      </c>
      <c r="O18">
        <f t="shared" si="9"/>
        <v>1.0019643312255158</v>
      </c>
      <c r="P18">
        <f t="shared" si="10"/>
        <v>1.3499999999999999</v>
      </c>
      <c r="Q18">
        <f t="shared" si="11"/>
        <v>0.18294181537692558</v>
      </c>
      <c r="R18">
        <f t="shared" si="12"/>
        <v>0.17482132451125737</v>
      </c>
      <c r="S18">
        <f t="shared" si="13"/>
        <v>1.0464502307620105</v>
      </c>
      <c r="T18">
        <f t="shared" si="14"/>
        <v>2.4</v>
      </c>
      <c r="U18">
        <f t="shared" si="15"/>
        <v>7.9771982088237353E-2</v>
      </c>
      <c r="V18">
        <f t="shared" si="16"/>
        <v>7.7562369240259554E-2</v>
      </c>
      <c r="W18">
        <f t="shared" si="17"/>
        <v>1.0284882072275698</v>
      </c>
      <c r="X18">
        <f t="shared" si="18"/>
        <v>3.75</v>
      </c>
      <c r="Y18">
        <f t="shared" si="19"/>
        <v>3.1093837697534567E-2</v>
      </c>
      <c r="Z18">
        <f t="shared" si="20"/>
        <v>3.1593102636969295E-2</v>
      </c>
      <c r="AA18">
        <f t="shared" si="29"/>
        <v>0.98419702726979075</v>
      </c>
      <c r="AB18">
        <f t="shared" si="22"/>
        <v>15</v>
      </c>
      <c r="AC18" s="19">
        <v>3.5752499999999999E-3</v>
      </c>
      <c r="AD18">
        <f t="shared" si="23"/>
        <v>3.5645483347619601E-5</v>
      </c>
      <c r="AE18">
        <f t="shared" si="24"/>
        <v>5.6971259661427418E-5</v>
      </c>
      <c r="AF18">
        <f t="shared" si="25"/>
        <v>0.6256748325288215</v>
      </c>
      <c r="AG18">
        <f t="shared" si="31"/>
        <v>0.19999999999999996</v>
      </c>
      <c r="AH18">
        <f t="shared" si="26"/>
        <v>0.80717112935768098</v>
      </c>
      <c r="AJ18">
        <f t="shared" ref="AJ18:AJ27" si="32">AJ17+1</f>
        <v>20</v>
      </c>
      <c r="AK18" s="17">
        <f t="shared" si="2"/>
        <v>0.99999225578356898</v>
      </c>
      <c r="AL18">
        <f t="shared" si="0"/>
        <v>7.7442164310159711E-6</v>
      </c>
      <c r="AM18">
        <f t="shared" si="3"/>
        <v>0.59243482566587213</v>
      </c>
    </row>
    <row r="19" spans="1:39" x14ac:dyDescent="0.2">
      <c r="A19">
        <v>16</v>
      </c>
      <c r="B19">
        <v>1.571044921875</v>
      </c>
      <c r="C19">
        <v>0.16</v>
      </c>
      <c r="D19">
        <v>0.84</v>
      </c>
      <c r="E19">
        <v>0.86826139755357079</v>
      </c>
      <c r="F19">
        <v>1.575</v>
      </c>
      <c r="G19">
        <v>1.5809187943698171</v>
      </c>
      <c r="H19">
        <v>1.1590004761334993</v>
      </c>
      <c r="I19">
        <v>0.66479857463765302</v>
      </c>
      <c r="J19">
        <f t="shared" si="4"/>
        <v>0.16</v>
      </c>
      <c r="K19">
        <f t="shared" si="5"/>
        <v>0.86826139755357079</v>
      </c>
      <c r="L19">
        <f t="shared" si="6"/>
        <v>0.64</v>
      </c>
      <c r="M19">
        <f t="shared" si="7"/>
        <v>0.36404400887573962</v>
      </c>
      <c r="N19">
        <f t="shared" si="8"/>
        <v>0.36211444095185341</v>
      </c>
      <c r="O19">
        <f t="shared" si="9"/>
        <v>1.0053286135698265</v>
      </c>
      <c r="P19">
        <f t="shared" si="10"/>
        <v>1.44</v>
      </c>
      <c r="Q19">
        <f t="shared" si="11"/>
        <v>0.1695747262319601</v>
      </c>
      <c r="R19">
        <f t="shared" si="12"/>
        <v>0.16182171248601079</v>
      </c>
      <c r="S19">
        <f t="shared" si="13"/>
        <v>1.0479108373458819</v>
      </c>
      <c r="T19">
        <f t="shared" si="14"/>
        <v>2.56</v>
      </c>
      <c r="U19">
        <f t="shared" si="15"/>
        <v>7.1010224250900603E-2</v>
      </c>
      <c r="V19">
        <f t="shared" si="16"/>
        <v>6.9325521674659718E-2</v>
      </c>
      <c r="W19">
        <f t="shared" si="17"/>
        <v>1.0243013328359372</v>
      </c>
      <c r="X19">
        <f t="shared" si="18"/>
        <v>4</v>
      </c>
      <c r="Y19">
        <f t="shared" si="19"/>
        <v>2.6254806070941401E-2</v>
      </c>
      <c r="Z19">
        <f t="shared" si="20"/>
        <v>2.6995483256594028E-2</v>
      </c>
      <c r="AA19">
        <f t="shared" si="29"/>
        <v>0.97256292178167592</v>
      </c>
      <c r="AB19">
        <f t="shared" si="22"/>
        <v>16</v>
      </c>
      <c r="AC19" s="19">
        <v>1.9384300000000001E-3</v>
      </c>
      <c r="AD19">
        <f t="shared" si="23"/>
        <v>1.9322418794465601E-5</v>
      </c>
      <c r="AE19">
        <f t="shared" si="24"/>
        <v>3.3457556441221335E-5</v>
      </c>
      <c r="AF19" s="19"/>
      <c r="AG19">
        <f t="shared" si="31"/>
        <v>0.21999999999999995</v>
      </c>
      <c r="AH19">
        <f t="shared" si="26"/>
        <v>0.76194975263791198</v>
      </c>
      <c r="AJ19">
        <f t="shared" si="32"/>
        <v>21</v>
      </c>
      <c r="AK19" s="17">
        <f t="shared" si="2"/>
        <v>0.99999540716628821</v>
      </c>
      <c r="AL19">
        <f t="shared" si="0"/>
        <v>4.592833711791755E-6</v>
      </c>
      <c r="AM19">
        <f t="shared" si="3"/>
        <v>0.59306629052840365</v>
      </c>
    </row>
    <row r="20" spans="1:39" x14ac:dyDescent="0.2">
      <c r="A20">
        <v>17</v>
      </c>
      <c r="B20">
        <v>1.6208824165455253</v>
      </c>
      <c r="C20">
        <v>0.17</v>
      </c>
      <c r="D20">
        <v>0.83</v>
      </c>
      <c r="E20">
        <v>0.847396411270262</v>
      </c>
      <c r="F20">
        <v>1.5097842658511726</v>
      </c>
      <c r="G20">
        <v>1.4707569700685572</v>
      </c>
      <c r="H20">
        <v>1.0339767878395811</v>
      </c>
      <c r="I20">
        <v>0.56196838369830615</v>
      </c>
      <c r="J20">
        <f t="shared" si="4"/>
        <v>0.17</v>
      </c>
      <c r="K20">
        <f t="shared" si="5"/>
        <v>0.847396411270262</v>
      </c>
      <c r="L20">
        <f t="shared" si="6"/>
        <v>0.68</v>
      </c>
      <c r="M20">
        <f t="shared" si="7"/>
        <v>0.34729839514889904</v>
      </c>
      <c r="N20">
        <f t="shared" si="8"/>
        <v>0.34434635135310343</v>
      </c>
      <c r="O20">
        <f t="shared" si="9"/>
        <v>1.0085728911724943</v>
      </c>
      <c r="P20">
        <f t="shared" si="10"/>
        <v>1.53</v>
      </c>
      <c r="Q20">
        <f t="shared" si="11"/>
        <v>0.15741450691609732</v>
      </c>
      <c r="R20">
        <f t="shared" si="12"/>
        <v>0.15008216008957689</v>
      </c>
      <c r="S20">
        <f t="shared" si="13"/>
        <v>1.048855552333096</v>
      </c>
      <c r="T20">
        <f t="shared" si="14"/>
        <v>2.72</v>
      </c>
      <c r="U20">
        <f t="shared" si="15"/>
        <v>6.3271879009064919E-2</v>
      </c>
      <c r="V20">
        <f t="shared" si="16"/>
        <v>6.2084775982495059E-2</v>
      </c>
      <c r="W20">
        <f t="shared" si="17"/>
        <v>1.0191206782626478</v>
      </c>
      <c r="X20">
        <f t="shared" si="18"/>
        <v>4.25</v>
      </c>
      <c r="Y20">
        <f t="shared" si="19"/>
        <v>2.2176114763600603E-2</v>
      </c>
      <c r="Z20">
        <f t="shared" si="20"/>
        <v>2.3112122289275252E-2</v>
      </c>
      <c r="AA20">
        <f t="shared" si="29"/>
        <v>0.95950144629907108</v>
      </c>
      <c r="AB20">
        <f t="shared" si="22"/>
        <v>17</v>
      </c>
      <c r="AC20" s="19">
        <v>1.04575E-3</v>
      </c>
      <c r="AD20">
        <f t="shared" si="23"/>
        <v>1.042203496145003E-5</v>
      </c>
      <c r="AE20">
        <f t="shared" si="24"/>
        <v>1.9687134527509612E-5</v>
      </c>
      <c r="AF20" s="19"/>
      <c r="AG20">
        <f t="shared" si="31"/>
        <v>0.23999999999999994</v>
      </c>
      <c r="AH20">
        <f t="shared" si="26"/>
        <v>0.72225258873006315</v>
      </c>
      <c r="AJ20">
        <f t="shared" si="32"/>
        <v>22</v>
      </c>
      <c r="AK20" s="17">
        <f t="shared" si="2"/>
        <v>0.99999727349534384</v>
      </c>
      <c r="AL20">
        <f t="shared" si="0"/>
        <v>2.7265046561586459E-6</v>
      </c>
      <c r="AM20">
        <f t="shared" si="3"/>
        <v>0.59364323362253468</v>
      </c>
    </row>
    <row r="21" spans="1:39" x14ac:dyDescent="0.2">
      <c r="A21">
        <v>18</v>
      </c>
      <c r="B21">
        <v>1.6692352294921875</v>
      </c>
      <c r="C21">
        <v>0.18000000000000002</v>
      </c>
      <c r="D21">
        <v>0.82</v>
      </c>
      <c r="E21">
        <v>0.82852753952761027</v>
      </c>
      <c r="F21">
        <v>1.4495689014324222</v>
      </c>
      <c r="G21">
        <v>1.3699486331600188</v>
      </c>
      <c r="H21">
        <v>0.92310120397796946</v>
      </c>
      <c r="I21">
        <v>0.47507407464852358</v>
      </c>
      <c r="J21">
        <f t="shared" si="4"/>
        <v>0.18000000000000002</v>
      </c>
      <c r="K21">
        <f t="shared" si="5"/>
        <v>0.82852753952761027</v>
      </c>
      <c r="L21">
        <f t="shared" si="6"/>
        <v>0.72000000000000008</v>
      </c>
      <c r="M21">
        <f t="shared" si="7"/>
        <v>0.33185341485598374</v>
      </c>
      <c r="N21">
        <f t="shared" si="8"/>
        <v>0.32801809654761965</v>
      </c>
      <c r="O21">
        <f t="shared" si="9"/>
        <v>1.0116923985253579</v>
      </c>
      <c r="P21">
        <f t="shared" si="10"/>
        <v>1.62</v>
      </c>
      <c r="Q21">
        <f t="shared" si="11"/>
        <v>0.14630576201033993</v>
      </c>
      <c r="R21">
        <f t="shared" si="12"/>
        <v>0.13943571506676741</v>
      </c>
      <c r="S21">
        <f t="shared" si="13"/>
        <v>1.0492703532970937</v>
      </c>
      <c r="T21">
        <f t="shared" si="14"/>
        <v>2.8800000000000003</v>
      </c>
      <c r="U21">
        <f t="shared" si="15"/>
        <v>5.6417295779585319E-2</v>
      </c>
      <c r="V21">
        <f t="shared" si="16"/>
        <v>5.5696738959070638E-2</v>
      </c>
      <c r="W21">
        <f t="shared" si="17"/>
        <v>1.0129371455848464</v>
      </c>
      <c r="X21">
        <f t="shared" si="18"/>
        <v>4.5000000000000009</v>
      </c>
      <c r="Y21">
        <f t="shared" si="19"/>
        <v>1.873224754162893E-2</v>
      </c>
      <c r="Z21">
        <f t="shared" si="20"/>
        <v>1.9821714870604884E-2</v>
      </c>
      <c r="AA21">
        <f t="shared" si="29"/>
        <v>0.94503667638809563</v>
      </c>
      <c r="AB21">
        <f t="shared" si="22"/>
        <v>18.000000000000004</v>
      </c>
      <c r="AC21" s="19">
        <v>5.6112999999999996E-4</v>
      </c>
      <c r="AD21">
        <f t="shared" si="23"/>
        <v>5.5911537312294832E-6</v>
      </c>
      <c r="AE21">
        <f t="shared" si="24"/>
        <v>1.1604420995562299E-5</v>
      </c>
      <c r="AF21" s="19"/>
      <c r="AG21">
        <f t="shared" si="31"/>
        <v>0.25999999999999995</v>
      </c>
      <c r="AH21">
        <f t="shared" si="26"/>
        <v>0.68701324379654782</v>
      </c>
      <c r="AJ21">
        <f t="shared" si="32"/>
        <v>23</v>
      </c>
      <c r="AK21" s="17">
        <f t="shared" si="2"/>
        <v>0.99999837998601748</v>
      </c>
      <c r="AL21">
        <f t="shared" si="0"/>
        <v>1.620013982517321E-6</v>
      </c>
      <c r="AM21">
        <f t="shared" si="3"/>
        <v>0.59417246138128654</v>
      </c>
    </row>
    <row r="22" spans="1:39" x14ac:dyDescent="0.2">
      <c r="A22">
        <v>19</v>
      </c>
      <c r="B22">
        <v>1.7162284410482034</v>
      </c>
      <c r="C22">
        <v>0.19000000000000003</v>
      </c>
      <c r="D22">
        <v>0.80999999999999994</v>
      </c>
      <c r="E22">
        <v>0.81139217930121477</v>
      </c>
      <c r="F22">
        <v>1.3937005832636624</v>
      </c>
      <c r="G22">
        <v>1.2773585467963011</v>
      </c>
      <c r="H22">
        <v>0.82453089829976245</v>
      </c>
      <c r="I22">
        <v>0.4015496002287548</v>
      </c>
      <c r="J22">
        <f t="shared" si="4"/>
        <v>0.19000000000000003</v>
      </c>
      <c r="K22">
        <f t="shared" si="5"/>
        <v>0.81139217930121477</v>
      </c>
      <c r="L22">
        <f t="shared" si="6"/>
        <v>0.76000000000000012</v>
      </c>
      <c r="M22">
        <f t="shared" si="7"/>
        <v>0.31754218380247595</v>
      </c>
      <c r="N22">
        <f t="shared" si="8"/>
        <v>0.31294741355956468</v>
      </c>
      <c r="O22">
        <f t="shared" si="9"/>
        <v>1.0146822438653476</v>
      </c>
      <c r="P22">
        <f t="shared" si="10"/>
        <v>1.7100000000000002</v>
      </c>
      <c r="Q22">
        <f t="shared" si="11"/>
        <v>0.13612074108521124</v>
      </c>
      <c r="R22">
        <f t="shared" si="12"/>
        <v>0.1297448799680479</v>
      </c>
      <c r="S22">
        <f t="shared" si="13"/>
        <v>1.0491415238792738</v>
      </c>
      <c r="T22">
        <f t="shared" si="14"/>
        <v>3.0400000000000005</v>
      </c>
      <c r="U22">
        <f t="shared" si="15"/>
        <v>5.0330728912860362E-2</v>
      </c>
      <c r="V22">
        <f t="shared" si="16"/>
        <v>5.0043267842281136E-2</v>
      </c>
      <c r="W22">
        <f t="shared" si="17"/>
        <v>1.0057442505850178</v>
      </c>
      <c r="X22">
        <f t="shared" si="18"/>
        <v>4.7500000000000009</v>
      </c>
      <c r="Y22">
        <f t="shared" si="19"/>
        <v>1.5820597135007556E-2</v>
      </c>
      <c r="Z22">
        <f t="shared" si="20"/>
        <v>1.7026048512120213E-2</v>
      </c>
      <c r="AA22">
        <f t="shared" si="29"/>
        <v>0.92919958049840279</v>
      </c>
      <c r="AB22">
        <f t="shared" si="22"/>
        <v>19.000000000000004</v>
      </c>
      <c r="AC22" s="19">
        <v>2.9936999999999997E-4</v>
      </c>
      <c r="AD22">
        <f t="shared" si="23"/>
        <v>2.9823562798304742E-6</v>
      </c>
      <c r="AE22">
        <f t="shared" si="24"/>
        <v>6.8507116348430874E-6</v>
      </c>
      <c r="AF22" s="19"/>
      <c r="AG22">
        <f t="shared" si="31"/>
        <v>0.27999999999999997</v>
      </c>
      <c r="AH22">
        <f t="shared" si="26"/>
        <v>0.65543529254873745</v>
      </c>
      <c r="AJ22">
        <f t="shared" si="32"/>
        <v>24</v>
      </c>
      <c r="AK22" s="17">
        <f t="shared" si="2"/>
        <v>0.99999903664299139</v>
      </c>
      <c r="AL22">
        <f t="shared" si="0"/>
        <v>9.6335700860983309E-7</v>
      </c>
      <c r="AM22">
        <f t="shared" si="3"/>
        <v>0.59465968751262488</v>
      </c>
    </row>
    <row r="23" spans="1:39" x14ac:dyDescent="0.2">
      <c r="A23">
        <v>20</v>
      </c>
      <c r="B23">
        <v>1.7619705200195312</v>
      </c>
      <c r="C23">
        <v>0.20000000000000004</v>
      </c>
      <c r="D23">
        <v>0.79999999999999993</v>
      </c>
      <c r="E23">
        <v>0.79577471545947676</v>
      </c>
      <c r="F23">
        <v>1.3416407864998736</v>
      </c>
      <c r="G23">
        <v>1.1920432400537655</v>
      </c>
      <c r="H23">
        <v>0.73672178868281024</v>
      </c>
      <c r="I23">
        <v>0.33927990185315654</v>
      </c>
      <c r="J23">
        <f t="shared" si="4"/>
        <v>0.20000000000000004</v>
      </c>
      <c r="K23">
        <f t="shared" si="5"/>
        <v>0.79577471545947676</v>
      </c>
      <c r="L23">
        <f t="shared" si="6"/>
        <v>0.80000000000000016</v>
      </c>
      <c r="M23">
        <f t="shared" si="7"/>
        <v>0.30422693571425702</v>
      </c>
      <c r="N23">
        <f t="shared" si="8"/>
        <v>0.29898353991820492</v>
      </c>
      <c r="O23">
        <f t="shared" si="9"/>
        <v>1.0175374062314151</v>
      </c>
      <c r="P23">
        <f t="shared" si="10"/>
        <v>1.8000000000000003</v>
      </c>
      <c r="Q23">
        <f t="shared" si="11"/>
        <v>0.12675318006242783</v>
      </c>
      <c r="R23">
        <f t="shared" si="12"/>
        <v>0.12089512247320486</v>
      </c>
      <c r="S23">
        <f t="shared" si="13"/>
        <v>1.0484556983721272</v>
      </c>
      <c r="T23">
        <f t="shared" si="14"/>
        <v>3.2000000000000006</v>
      </c>
      <c r="U23">
        <f t="shared" si="15"/>
        <v>4.4915213454217971E-2</v>
      </c>
      <c r="V23">
        <f t="shared" si="16"/>
        <v>4.5026055840192064E-2</v>
      </c>
      <c r="W23">
        <f t="shared" si="17"/>
        <v>0.99753826125993583</v>
      </c>
      <c r="X23">
        <f t="shared" si="18"/>
        <v>5.0000000000000009</v>
      </c>
      <c r="Y23">
        <f t="shared" si="19"/>
        <v>1.3356635088071483E-2</v>
      </c>
      <c r="Z23">
        <f t="shared" si="20"/>
        <v>1.4644982561926478E-2</v>
      </c>
      <c r="AA23">
        <f t="shared" si="29"/>
        <v>0.91202806364519706</v>
      </c>
      <c r="AB23">
        <f t="shared" si="22"/>
        <v>20.000000000000004</v>
      </c>
      <c r="AC23" s="19">
        <v>1.5875000000000001E-4</v>
      </c>
      <c r="AD23">
        <f t="shared" si="23"/>
        <v>1.5811689993266958E-6</v>
      </c>
      <c r="AE23">
        <f t="shared" si="24"/>
        <v>4.0499554780445504E-6</v>
      </c>
      <c r="AF23" s="19"/>
      <c r="AG23">
        <f t="shared" si="31"/>
        <v>0.3</v>
      </c>
      <c r="AH23">
        <f t="shared" si="26"/>
        <v>0.62691009922752072</v>
      </c>
      <c r="AJ23">
        <f t="shared" si="32"/>
        <v>25</v>
      </c>
      <c r="AK23" s="17">
        <f t="shared" si="2"/>
        <v>0.99999942669685626</v>
      </c>
      <c r="AL23">
        <f t="shared" si="0"/>
        <v>5.7330314373604807E-7</v>
      </c>
      <c r="AM23">
        <f t="shared" si="3"/>
        <v>0.59510974499822233</v>
      </c>
    </row>
    <row r="24" spans="1:39" x14ac:dyDescent="0.2">
      <c r="A24">
        <v>21</v>
      </c>
      <c r="B24">
        <v>1.8065562537349509</v>
      </c>
      <c r="C24">
        <v>0.21000000000000005</v>
      </c>
      <c r="D24">
        <v>0.78999999999999992</v>
      </c>
      <c r="E24">
        <v>0.78149631458291435</v>
      </c>
      <c r="F24">
        <v>1.2929409996482546</v>
      </c>
      <c r="G24">
        <v>1.1132103224395329</v>
      </c>
      <c r="H24">
        <v>0.6583678197844911</v>
      </c>
      <c r="I24">
        <v>0.28651026326364004</v>
      </c>
      <c r="J24">
        <f t="shared" si="4"/>
        <v>0.21000000000000005</v>
      </c>
      <c r="K24">
        <f t="shared" si="5"/>
        <v>0.78149631458291435</v>
      </c>
      <c r="L24">
        <f t="shared" si="6"/>
        <v>0.84000000000000019</v>
      </c>
      <c r="M24">
        <f t="shared" si="7"/>
        <v>0.2917927566755445</v>
      </c>
      <c r="N24">
        <f t="shared" si="8"/>
        <v>0.28600046575995935</v>
      </c>
      <c r="O24">
        <f t="shared" si="9"/>
        <v>1.0202527324568997</v>
      </c>
      <c r="P24">
        <f t="shared" si="10"/>
        <v>1.8900000000000003</v>
      </c>
      <c r="Q24">
        <f t="shared" si="11"/>
        <v>0.11811375425092391</v>
      </c>
      <c r="R24">
        <f t="shared" si="12"/>
        <v>0.11279007315447437</v>
      </c>
      <c r="S24">
        <f t="shared" si="13"/>
        <v>1.0471999081794934</v>
      </c>
      <c r="T24">
        <f t="shared" si="14"/>
        <v>3.3600000000000008</v>
      </c>
      <c r="U24">
        <f t="shared" si="15"/>
        <v>4.0088753054743229E-2</v>
      </c>
      <c r="V24">
        <f t="shared" si="16"/>
        <v>4.0562591846811082E-2</v>
      </c>
      <c r="W24">
        <f t="shared" si="17"/>
        <v>0.98831833049876705</v>
      </c>
      <c r="X24">
        <f t="shared" si="18"/>
        <v>5.2500000000000009</v>
      </c>
      <c r="Y24">
        <f t="shared" si="19"/>
        <v>1.1270274685251583E-2</v>
      </c>
      <c r="Z24">
        <f t="shared" si="20"/>
        <v>1.2612680634945179E-2</v>
      </c>
      <c r="AA24">
        <f t="shared" si="29"/>
        <v>0.89356695943174247</v>
      </c>
      <c r="AB24">
        <f t="shared" si="22"/>
        <v>21.000000000000004</v>
      </c>
      <c r="AC24" s="19">
        <v>8.3645000000000003E-5</v>
      </c>
      <c r="AD24">
        <f t="shared" si="23"/>
        <v>8.3294794532917867E-7</v>
      </c>
      <c r="AE24">
        <f t="shared" si="24"/>
        <v>2.3972225728510354E-6</v>
      </c>
      <c r="AF24" s="19"/>
      <c r="AG24">
        <f>0.03+AG23</f>
        <v>0.32999999999999996</v>
      </c>
      <c r="AH24">
        <f t="shared" si="26"/>
        <v>0.58883620679235549</v>
      </c>
      <c r="AJ24">
        <f t="shared" si="32"/>
        <v>26</v>
      </c>
      <c r="AK24" s="17">
        <f t="shared" si="2"/>
        <v>0.99999965858264228</v>
      </c>
      <c r="AL24">
        <f t="shared" si="0"/>
        <v>3.4141735771875403E-7</v>
      </c>
      <c r="AM24">
        <f t="shared" si="3"/>
        <v>0.59552674958981988</v>
      </c>
    </row>
    <row r="25" spans="1:39" x14ac:dyDescent="0.2">
      <c r="A25">
        <v>22</v>
      </c>
      <c r="B25">
        <v>1.8500690460205078</v>
      </c>
      <c r="C25">
        <v>0.22000000000000006</v>
      </c>
      <c r="D25">
        <v>0.77999999999999992</v>
      </c>
      <c r="E25">
        <v>0.76840730613751418</v>
      </c>
      <c r="F25">
        <v>1.2472241906803208</v>
      </c>
      <c r="G25">
        <v>1.040187957668177</v>
      </c>
      <c r="H25">
        <v>0.58835504489252333</v>
      </c>
      <c r="I25">
        <v>0.2417769372449366</v>
      </c>
      <c r="J25">
        <f t="shared" si="4"/>
        <v>0.22000000000000006</v>
      </c>
      <c r="K25">
        <f t="shared" si="5"/>
        <v>0.76840730613751418</v>
      </c>
      <c r="L25">
        <f t="shared" si="6"/>
        <v>0.88000000000000023</v>
      </c>
      <c r="M25">
        <f t="shared" si="7"/>
        <v>0.28014289676339721</v>
      </c>
      <c r="N25">
        <f t="shared" si="8"/>
        <v>0.27389188042699003</v>
      </c>
      <c r="O25">
        <f t="shared" si="9"/>
        <v>1.0228229340959725</v>
      </c>
      <c r="P25">
        <f t="shared" si="10"/>
        <v>1.9800000000000004</v>
      </c>
      <c r="Q25">
        <f t="shared" si="11"/>
        <v>0.11012666535323087</v>
      </c>
      <c r="R25">
        <f t="shared" si="12"/>
        <v>0.10534791231807124</v>
      </c>
      <c r="S25">
        <f t="shared" si="13"/>
        <v>1.0453616301453741</v>
      </c>
      <c r="T25">
        <f t="shared" si="14"/>
        <v>3.5200000000000009</v>
      </c>
      <c r="U25">
        <f t="shared" si="15"/>
        <v>3.5781435891055528E-2</v>
      </c>
      <c r="V25">
        <f t="shared" si="16"/>
        <v>3.6583095091929266E-2</v>
      </c>
      <c r="W25">
        <f t="shared" si="17"/>
        <v>0.97808662173445804</v>
      </c>
      <c r="X25">
        <f t="shared" si="18"/>
        <v>5.5000000000000018</v>
      </c>
      <c r="Y25">
        <f t="shared" si="19"/>
        <v>9.5030872353792824E-3</v>
      </c>
      <c r="Z25">
        <f t="shared" si="20"/>
        <v>1.0874740337283131E-2</v>
      </c>
      <c r="AA25">
        <f t="shared" si="29"/>
        <v>0.87386796747677264</v>
      </c>
      <c r="AB25">
        <f t="shared" si="22"/>
        <v>22.000000000000007</v>
      </c>
      <c r="AC25" s="19">
        <v>4.3776999999999998E-5</v>
      </c>
      <c r="AD25">
        <f t="shared" si="23"/>
        <v>4.3585014982604028E-7</v>
      </c>
      <c r="AE25">
        <f t="shared" si="24"/>
        <v>1.4205594857744163E-6</v>
      </c>
      <c r="AF25" s="19"/>
      <c r="AG25">
        <f t="shared" ref="AG25:AG33" si="33">0.03+AG24</f>
        <v>0.36</v>
      </c>
      <c r="AH25">
        <f t="shared" si="26"/>
        <v>0.5553743381529993</v>
      </c>
      <c r="AJ25">
        <f t="shared" si="32"/>
        <v>27</v>
      </c>
      <c r="AK25" s="17">
        <f t="shared" si="2"/>
        <v>0.99999979654453852</v>
      </c>
      <c r="AL25">
        <f t="shared" si="0"/>
        <v>2.0345546147826354E-7</v>
      </c>
      <c r="AM25">
        <f t="shared" si="3"/>
        <v>0.5959142289592142</v>
      </c>
    </row>
    <row r="26" spans="1:39" x14ac:dyDescent="0.2">
      <c r="A26">
        <v>23</v>
      </c>
      <c r="B26">
        <v>1.8925827420080439</v>
      </c>
      <c r="C26">
        <v>0.23000000000000007</v>
      </c>
      <c r="D26">
        <v>0.76999999999999991</v>
      </c>
      <c r="E26">
        <v>0.756381410522314</v>
      </c>
      <c r="F26">
        <v>1.2041707411796063</v>
      </c>
      <c r="G26">
        <v>0.97240161776379341</v>
      </c>
      <c r="H26">
        <v>0.52572637006577605</v>
      </c>
      <c r="I26">
        <v>0.20385327956546578</v>
      </c>
      <c r="J26">
        <f t="shared" si="4"/>
        <v>0.23000000000000007</v>
      </c>
      <c r="K26">
        <f t="shared" si="5"/>
        <v>0.756381410522314</v>
      </c>
      <c r="L26">
        <f t="shared" si="6"/>
        <v>0.92000000000000026</v>
      </c>
      <c r="M26">
        <f t="shared" si="7"/>
        <v>0.26919520953665554</v>
      </c>
      <c r="N26">
        <f t="shared" si="8"/>
        <v>0.26256733154035011</v>
      </c>
      <c r="O26">
        <f t="shared" si="9"/>
        <v>1.0252425842827553</v>
      </c>
      <c r="P26">
        <f t="shared" si="10"/>
        <v>2.0700000000000007</v>
      </c>
      <c r="Q26">
        <f t="shared" si="11"/>
        <v>0.10272704133647451</v>
      </c>
      <c r="R26">
        <f t="shared" si="12"/>
        <v>9.8498610564936723E-2</v>
      </c>
      <c r="S26">
        <f t="shared" si="13"/>
        <v>1.0429288367347083</v>
      </c>
      <c r="T26">
        <f t="shared" si="14"/>
        <v>3.680000000000001</v>
      </c>
      <c r="U26">
        <f t="shared" si="15"/>
        <v>3.1933219371763556E-2</v>
      </c>
      <c r="V26">
        <f t="shared" si="16"/>
        <v>3.3028154674841312E-2</v>
      </c>
      <c r="W26">
        <f t="shared" si="17"/>
        <v>0.96684842632422918</v>
      </c>
      <c r="X26">
        <f t="shared" si="18"/>
        <v>5.7500000000000018</v>
      </c>
      <c r="Y26">
        <f t="shared" si="19"/>
        <v>8.0061405566397466E-3</v>
      </c>
      <c r="Z26">
        <f t="shared" si="20"/>
        <v>9.3859774830187138E-3</v>
      </c>
      <c r="AA26">
        <f t="shared" si="29"/>
        <v>0.85298953370862074</v>
      </c>
      <c r="AB26">
        <f t="shared" si="22"/>
        <v>23.000000000000007</v>
      </c>
      <c r="AC26" s="19">
        <v>2.2751E-5</v>
      </c>
      <c r="AD26">
        <f t="shared" si="23"/>
        <v>2.2646705354298898E-7</v>
      </c>
      <c r="AE26">
        <f t="shared" si="24"/>
        <v>8.4267402248653911E-7</v>
      </c>
      <c r="AF26" s="19"/>
      <c r="AG26">
        <f t="shared" si="33"/>
        <v>0.39</v>
      </c>
      <c r="AH26">
        <f t="shared" si="26"/>
        <v>0.52564233801578153</v>
      </c>
      <c r="AJ26">
        <f t="shared" si="32"/>
        <v>28</v>
      </c>
      <c r="AK26" s="17">
        <f t="shared" si="2"/>
        <v>0.9999998786845492</v>
      </c>
      <c r="AL26">
        <f t="shared" si="0"/>
        <v>1.2131545079618888E-7</v>
      </c>
      <c r="AM26">
        <f t="shared" si="3"/>
        <v>0.59627522365208074</v>
      </c>
    </row>
    <row r="27" spans="1:39" x14ac:dyDescent="0.2">
      <c r="A27">
        <v>24</v>
      </c>
      <c r="B27">
        <v>1.9341630935668945</v>
      </c>
      <c r="C27">
        <v>0.24000000000000007</v>
      </c>
      <c r="D27">
        <v>0.7599999999999999</v>
      </c>
      <c r="E27">
        <v>0.74531130771480558</v>
      </c>
      <c r="F27">
        <v>1.1635076278220093</v>
      </c>
      <c r="G27">
        <v>0.90935614254707153</v>
      </c>
      <c r="H27">
        <v>0.46965411122149381</v>
      </c>
      <c r="I27">
        <v>0.17170738396776611</v>
      </c>
      <c r="J27">
        <f t="shared" si="4"/>
        <v>0.24000000000000007</v>
      </c>
      <c r="K27">
        <f t="shared" si="5"/>
        <v>0.74531130771480558</v>
      </c>
      <c r="L27">
        <f t="shared" si="6"/>
        <v>0.9600000000000003</v>
      </c>
      <c r="M27">
        <f t="shared" si="7"/>
        <v>0.25887941167275036</v>
      </c>
      <c r="N27">
        <f t="shared" si="8"/>
        <v>0.25194926630024084</v>
      </c>
      <c r="O27">
        <f t="shared" si="9"/>
        <v>1.0275061145216873</v>
      </c>
      <c r="P27">
        <f t="shared" si="10"/>
        <v>2.1600000000000006</v>
      </c>
      <c r="Q27">
        <f t="shared" si="11"/>
        <v>9.5858928839925736E-2</v>
      </c>
      <c r="R27">
        <f t="shared" si="12"/>
        <v>9.218179270061648E-2</v>
      </c>
      <c r="S27">
        <f t="shared" si="13"/>
        <v>1.0398900480407414</v>
      </c>
      <c r="T27">
        <f t="shared" si="14"/>
        <v>3.8400000000000012</v>
      </c>
      <c r="U27">
        <f t="shared" si="15"/>
        <v>2.8492205053598361E-2</v>
      </c>
      <c r="V27">
        <f t="shared" si="16"/>
        <v>2.9846887483060532E-2</v>
      </c>
      <c r="W27">
        <f t="shared" si="17"/>
        <v>0.95461227137231597</v>
      </c>
      <c r="X27">
        <f t="shared" si="18"/>
        <v>6.0000000000000018</v>
      </c>
      <c r="Y27">
        <f t="shared" si="19"/>
        <v>6.7382990159667719E-3</v>
      </c>
      <c r="Z27">
        <f t="shared" si="20"/>
        <v>8.1086955549402352E-3</v>
      </c>
      <c r="AA27">
        <f t="shared" si="29"/>
        <v>0.83099667145123646</v>
      </c>
      <c r="AB27">
        <f t="shared" si="22"/>
        <v>24.000000000000007</v>
      </c>
      <c r="AC27" s="19">
        <v>1.1738E-5</v>
      </c>
      <c r="AD27">
        <f t="shared" si="23"/>
        <v>1.1681859785517155E-7</v>
      </c>
      <c r="AE27">
        <f t="shared" si="24"/>
        <v>5.003462649168507E-7</v>
      </c>
      <c r="AF27" s="19"/>
      <c r="AG27">
        <f t="shared" si="33"/>
        <v>0.42000000000000004</v>
      </c>
      <c r="AH27">
        <f t="shared" si="26"/>
        <v>0.49898050638604768</v>
      </c>
      <c r="AJ27">
        <f t="shared" si="32"/>
        <v>29</v>
      </c>
      <c r="AK27" s="17">
        <f t="shared" si="2"/>
        <v>0.99999992762170131</v>
      </c>
      <c r="AL27">
        <f t="shared" si="0"/>
        <v>7.2378298687780784E-8</v>
      </c>
      <c r="AM27">
        <f t="shared" si="3"/>
        <v>0.59661237058235073</v>
      </c>
    </row>
    <row r="28" spans="1:39" x14ac:dyDescent="0.2">
      <c r="A28">
        <v>25</v>
      </c>
      <c r="B28">
        <v>1.9748689481823067</v>
      </c>
      <c r="C28">
        <v>0.25000000000000006</v>
      </c>
      <c r="D28">
        <v>0.75</v>
      </c>
      <c r="E28">
        <v>0.73510519389572293</v>
      </c>
      <c r="F28">
        <v>1.125</v>
      </c>
      <c r="G28">
        <v>0.85062172436505068</v>
      </c>
      <c r="H28">
        <v>0.41941836476325989</v>
      </c>
      <c r="I28">
        <v>0.14446838102133791</v>
      </c>
      <c r="J28">
        <f t="shared" si="4"/>
        <v>0.25000000000000006</v>
      </c>
      <c r="K28">
        <f t="shared" si="5"/>
        <v>0.73510519389572293</v>
      </c>
      <c r="L28">
        <f t="shared" si="6"/>
        <v>1.0000000000000002</v>
      </c>
      <c r="M28">
        <f t="shared" si="7"/>
        <v>0.2491349480968858</v>
      </c>
      <c r="N28">
        <f t="shared" si="8"/>
        <v>0.24197072451914328</v>
      </c>
      <c r="O28">
        <f t="shared" si="9"/>
        <v>1.0296078114076801</v>
      </c>
      <c r="P28">
        <f t="shared" si="10"/>
        <v>2.2500000000000004</v>
      </c>
      <c r="Q28">
        <f t="shared" si="11"/>
        <v>8.9473724111444344E-2</v>
      </c>
      <c r="R28">
        <f t="shared" si="12"/>
        <v>8.6345063777261116E-2</v>
      </c>
      <c r="S28">
        <f t="shared" si="13"/>
        <v>1.0362343855840332</v>
      </c>
      <c r="T28">
        <f t="shared" si="14"/>
        <v>4.0000000000000009</v>
      </c>
      <c r="U28">
        <f t="shared" si="15"/>
        <v>2.5413278432992788E-2</v>
      </c>
      <c r="V28">
        <f t="shared" si="16"/>
        <v>2.6995483256594007E-2</v>
      </c>
      <c r="W28">
        <f t="shared" si="17"/>
        <v>0.9413900166719652</v>
      </c>
      <c r="X28">
        <f t="shared" si="18"/>
        <v>6.2500000000000018</v>
      </c>
      <c r="Y28">
        <f t="shared" si="19"/>
        <v>5.6648713271772533E-3</v>
      </c>
      <c r="Z28">
        <f t="shared" si="20"/>
        <v>7.0113201974274066E-3</v>
      </c>
      <c r="AA28">
        <f t="shared" si="29"/>
        <v>0.8079607217561976</v>
      </c>
      <c r="AB28">
        <f t="shared" si="22"/>
        <v>25.000000000000007</v>
      </c>
      <c r="AC28" s="19">
        <v>6.0097000000000002E-6</v>
      </c>
      <c r="AD28">
        <f t="shared" si="23"/>
        <v>5.9797638074390087E-8</v>
      </c>
      <c r="AE28">
        <f t="shared" si="24"/>
        <v>2.9734390294685838E-7</v>
      </c>
      <c r="AF28" s="19"/>
      <c r="AG28">
        <f t="shared" si="33"/>
        <v>0.45000000000000007</v>
      </c>
      <c r="AH28">
        <f t="shared" si="26"/>
        <v>0.47488401434257538</v>
      </c>
      <c r="AJ28">
        <f t="shared" ref="AJ28:AJ33" si="34">AJ27+1</f>
        <v>30</v>
      </c>
      <c r="AK28" s="17">
        <f t="shared" si="2"/>
        <v>0.99999995679536946</v>
      </c>
      <c r="AL28">
        <f t="shared" si="0"/>
        <v>4.3204630539861455E-8</v>
      </c>
      <c r="AM28">
        <f t="shared" si="3"/>
        <v>0.59692796491713407</v>
      </c>
    </row>
    <row r="29" spans="1:39" x14ac:dyDescent="0.2">
      <c r="A29">
        <v>26</v>
      </c>
      <c r="B29">
        <v>2.0147532224655151</v>
      </c>
      <c r="C29">
        <v>0.26000000000000006</v>
      </c>
      <c r="D29">
        <v>0.74</v>
      </c>
      <c r="E29">
        <v>0.72568407630209797</v>
      </c>
      <c r="F29">
        <v>1.0884445500169211</v>
      </c>
      <c r="G29">
        <v>0.79582283724882874</v>
      </c>
      <c r="H29">
        <v>0.37438976486213121</v>
      </c>
      <c r="I29">
        <v>0.12139935635416454</v>
      </c>
      <c r="J29">
        <f t="shared" si="4"/>
        <v>0.26000000000000006</v>
      </c>
      <c r="K29">
        <f t="shared" si="5"/>
        <v>0.72568407630209797</v>
      </c>
      <c r="L29">
        <f t="shared" si="6"/>
        <v>1.0400000000000003</v>
      </c>
      <c r="M29">
        <f t="shared" si="7"/>
        <v>0.23990931032575574</v>
      </c>
      <c r="N29">
        <f t="shared" si="8"/>
        <v>0.23257351979186811</v>
      </c>
      <c r="O29">
        <f t="shared" si="9"/>
        <v>1.0315418132745831</v>
      </c>
      <c r="P29">
        <f t="shared" si="10"/>
        <v>2.3400000000000007</v>
      </c>
      <c r="Q29">
        <f t="shared" si="11"/>
        <v>8.3528932999168012E-2</v>
      </c>
      <c r="R29">
        <f t="shared" si="12"/>
        <v>8.0942682529192844E-2</v>
      </c>
      <c r="S29">
        <f t="shared" si="13"/>
        <v>1.0319516278576808</v>
      </c>
      <c r="T29">
        <f t="shared" si="14"/>
        <v>4.160000000000001</v>
      </c>
      <c r="U29">
        <f t="shared" si="15"/>
        <v>2.2657024148613997E-2</v>
      </c>
      <c r="V29">
        <f t="shared" si="16"/>
        <v>2.443604285719822E-2</v>
      </c>
      <c r="W29">
        <f t="shared" si="17"/>
        <v>0.92719693941524695</v>
      </c>
      <c r="X29">
        <f t="shared" si="18"/>
        <v>6.5000000000000018</v>
      </c>
      <c r="Y29">
        <f t="shared" si="19"/>
        <v>4.7565240875012509E-3</v>
      </c>
      <c r="Z29">
        <f t="shared" si="20"/>
        <v>6.0673119025767292E-3</v>
      </c>
      <c r="AA29">
        <f t="shared" si="29"/>
        <v>0.78395905202783467</v>
      </c>
      <c r="AB29">
        <f t="shared" si="22"/>
        <v>26.000000000000007</v>
      </c>
      <c r="AC29" s="19">
        <v>3.0527999999999998E-6</v>
      </c>
      <c r="AD29">
        <f t="shared" si="23"/>
        <v>3.036987136855307E-8</v>
      </c>
      <c r="AE29">
        <f t="shared" si="24"/>
        <v>1.7684595355550364E-7</v>
      </c>
      <c r="AF29" s="19"/>
      <c r="AG29">
        <f t="shared" si="33"/>
        <v>0.48000000000000009</v>
      </c>
      <c r="AH29">
        <f t="shared" si="26"/>
        <v>0.45295887301607446</v>
      </c>
      <c r="AJ29">
        <f t="shared" si="34"/>
        <v>31</v>
      </c>
      <c r="AK29" s="17">
        <f t="shared" si="2"/>
        <v>0.99999997419715692</v>
      </c>
      <c r="AL29">
        <f t="shared" si="0"/>
        <v>2.5802843084399285E-8</v>
      </c>
      <c r="AM29">
        <f t="shared" si="3"/>
        <v>0.59722401886050314</v>
      </c>
    </row>
    <row r="30" spans="1:39" x14ac:dyDescent="0.2">
      <c r="A30">
        <v>27</v>
      </c>
      <c r="B30">
        <v>2.053863706109599</v>
      </c>
      <c r="C30">
        <v>0.27000000000000007</v>
      </c>
      <c r="D30">
        <v>0.73</v>
      </c>
      <c r="E30">
        <v>0.71697962669491155</v>
      </c>
      <c r="F30">
        <v>1.0536642412710668</v>
      </c>
      <c r="G30">
        <v>0.74462940273269507</v>
      </c>
      <c r="H30">
        <v>0.33401559329770686</v>
      </c>
      <c r="I30">
        <v>0.10187539146126474</v>
      </c>
      <c r="J30">
        <f t="shared" si="4"/>
        <v>0.27000000000000007</v>
      </c>
      <c r="K30">
        <f t="shared" si="5"/>
        <v>0.71697962669491155</v>
      </c>
      <c r="L30">
        <f t="shared" si="6"/>
        <v>1.0800000000000003</v>
      </c>
      <c r="M30">
        <f t="shared" si="7"/>
        <v>0.2311566983356606</v>
      </c>
      <c r="N30">
        <f t="shared" si="8"/>
        <v>0.22370679089984297</v>
      </c>
      <c r="O30">
        <f t="shared" si="9"/>
        <v>1.0333021067704335</v>
      </c>
      <c r="P30">
        <f t="shared" si="10"/>
        <v>2.4300000000000006</v>
      </c>
      <c r="Q30">
        <f t="shared" si="11"/>
        <v>7.7987180981838808E-2</v>
      </c>
      <c r="R30">
        <f t="shared" si="12"/>
        <v>7.5934499280110312E-2</v>
      </c>
      <c r="S30">
        <f t="shared" si="13"/>
        <v>1.0270322675620271</v>
      </c>
      <c r="T30">
        <f t="shared" si="14"/>
        <v>4.3200000000000012</v>
      </c>
      <c r="U30">
        <f t="shared" si="15"/>
        <v>2.0188851743769609E-2</v>
      </c>
      <c r="V30">
        <f t="shared" si="16"/>
        <v>2.213564144762456E-2</v>
      </c>
      <c r="W30">
        <f t="shared" si="17"/>
        <v>0.91205180529955387</v>
      </c>
      <c r="X30">
        <f t="shared" si="18"/>
        <v>6.7500000000000018</v>
      </c>
      <c r="Y30">
        <f t="shared" si="19"/>
        <v>3.9884009899756444E-3</v>
      </c>
      <c r="Z30">
        <f t="shared" si="20"/>
        <v>5.2542931922660331E-3</v>
      </c>
      <c r="AA30">
        <f t="shared" si="29"/>
        <v>0.75907469264301863</v>
      </c>
      <c r="AB30">
        <f t="shared" si="22"/>
        <v>27.000000000000007</v>
      </c>
      <c r="AC30" s="19">
        <v>1.5379999999999999E-6</v>
      </c>
      <c r="AD30">
        <f t="shared" si="23"/>
        <v>1.5297283153775422E-8</v>
      </c>
      <c r="AE30">
        <f t="shared" si="24"/>
        <v>1.0525740966894814E-7</v>
      </c>
      <c r="AF30" s="19"/>
      <c r="AG30">
        <f t="shared" si="33"/>
        <v>0.51000000000000012</v>
      </c>
      <c r="AH30">
        <f t="shared" si="26"/>
        <v>0.4328923238685522</v>
      </c>
      <c r="AJ30">
        <f t="shared" si="34"/>
        <v>32</v>
      </c>
      <c r="AK30" s="17">
        <f t="shared" si="2"/>
        <v>0.99999998458274209</v>
      </c>
      <c r="AL30">
        <f t="shared" si="0"/>
        <v>1.5417257914762672E-8</v>
      </c>
      <c r="AM30">
        <f t="shared" si="3"/>
        <v>0.59750229322923465</v>
      </c>
    </row>
    <row r="31" spans="1:39" x14ac:dyDescent="0.2">
      <c r="A31">
        <v>28</v>
      </c>
      <c r="B31">
        <v>2.0922437310218811</v>
      </c>
      <c r="C31">
        <v>0.28000000000000008</v>
      </c>
      <c r="D31">
        <v>0.72</v>
      </c>
      <c r="E31">
        <v>0.70893246245401964</v>
      </c>
      <c r="F31">
        <v>1.0205040771249134</v>
      </c>
      <c r="G31">
        <v>0.69674967441242419</v>
      </c>
      <c r="H31">
        <v>0.29780848180585634</v>
      </c>
      <c r="I31">
        <v>8.5365615209649637E-2</v>
      </c>
      <c r="J31">
        <f t="shared" si="4"/>
        <v>0.28000000000000008</v>
      </c>
      <c r="K31">
        <f t="shared" si="5"/>
        <v>0.70893246245401964</v>
      </c>
      <c r="L31">
        <f t="shared" si="6"/>
        <v>1.1200000000000003</v>
      </c>
      <c r="M31">
        <f t="shared" si="7"/>
        <v>0.22283694583040295</v>
      </c>
      <c r="N31">
        <f t="shared" si="8"/>
        <v>0.21532583728184959</v>
      </c>
      <c r="O31">
        <f t="shared" si="9"/>
        <v>1.0348825233579457</v>
      </c>
      <c r="P31">
        <f t="shared" si="10"/>
        <v>2.5200000000000009</v>
      </c>
      <c r="Q31">
        <f t="shared" si="11"/>
        <v>7.281541540149164E-2</v>
      </c>
      <c r="R31">
        <f t="shared" si="12"/>
        <v>7.1285097547164583E-2</v>
      </c>
      <c r="S31">
        <f t="shared" si="13"/>
        <v>1.0214675704597942</v>
      </c>
      <c r="T31">
        <f t="shared" si="14"/>
        <v>4.4800000000000013</v>
      </c>
      <c r="U31">
        <f t="shared" si="15"/>
        <v>1.7978284312362664E-2</v>
      </c>
      <c r="V31">
        <f t="shared" si="16"/>
        <v>2.0065566219116648E-2</v>
      </c>
      <c r="W31">
        <f t="shared" si="17"/>
        <v>0.89597692464988044</v>
      </c>
      <c r="X31">
        <f t="shared" si="18"/>
        <v>7.0000000000000018</v>
      </c>
      <c r="Y31">
        <f t="shared" si="19"/>
        <v>3.3394030845687178E-3</v>
      </c>
      <c r="Z31">
        <f t="shared" si="20"/>
        <v>4.5533429216401688E-3</v>
      </c>
      <c r="AA31">
        <f t="shared" si="29"/>
        <v>0.73339591197884668</v>
      </c>
      <c r="AB31">
        <f t="shared" si="22"/>
        <v>28.000000000000007</v>
      </c>
      <c r="AC31" s="19">
        <v>7.6830999999999998E-7</v>
      </c>
      <c r="AD31">
        <f t="shared" si="23"/>
        <v>7.6402546742276786E-9</v>
      </c>
      <c r="AE31">
        <f t="shared" si="24"/>
        <v>6.269144836688696E-8</v>
      </c>
      <c r="AF31" s="19"/>
      <c r="AG31">
        <f t="shared" si="33"/>
        <v>0.54000000000000015</v>
      </c>
      <c r="AH31">
        <f t="shared" si="26"/>
        <v>0.41443237607574135</v>
      </c>
      <c r="AJ31">
        <f t="shared" si="34"/>
        <v>33</v>
      </c>
      <c r="AK31" s="17">
        <f t="shared" si="2"/>
        <v>0.99999999078411284</v>
      </c>
      <c r="AL31">
        <f t="shared" si="0"/>
        <v>9.2158871645153795E-9</v>
      </c>
      <c r="AM31">
        <f t="shared" si="3"/>
        <v>0.5977643505393252</v>
      </c>
    </row>
    <row r="32" spans="1:39" x14ac:dyDescent="0.2">
      <c r="A32">
        <v>29</v>
      </c>
      <c r="B32">
        <v>2.1299327322618065</v>
      </c>
      <c r="C32">
        <v>0.29000000000000009</v>
      </c>
      <c r="D32">
        <v>0.71</v>
      </c>
      <c r="E32">
        <v>0.70149075854506249</v>
      </c>
      <c r="F32">
        <v>0.98882767579280095</v>
      </c>
      <c r="G32">
        <v>0.6519244573474795</v>
      </c>
      <c r="H32">
        <v>0.26533714102403388</v>
      </c>
      <c r="I32">
        <v>7.1418428972217243E-2</v>
      </c>
      <c r="J32">
        <f t="shared" si="4"/>
        <v>0.29000000000000009</v>
      </c>
      <c r="K32">
        <f t="shared" si="5"/>
        <v>0.70149075854506249</v>
      </c>
      <c r="L32">
        <f t="shared" si="6"/>
        <v>1.1600000000000004</v>
      </c>
      <c r="M32">
        <f t="shared" si="7"/>
        <v>0.21491464962542065</v>
      </c>
      <c r="N32">
        <f t="shared" si="8"/>
        <v>0.20739117478327873</v>
      </c>
      <c r="O32">
        <f t="shared" si="9"/>
        <v>1.0362767357386535</v>
      </c>
      <c r="P32">
        <f t="shared" si="10"/>
        <v>2.6100000000000008</v>
      </c>
      <c r="Q32">
        <f t="shared" si="11"/>
        <v>6.7984257018233366E-2</v>
      </c>
      <c r="R32">
        <f t="shared" si="12"/>
        <v>6.6963094221371797E-2</v>
      </c>
      <c r="S32">
        <f t="shared" si="13"/>
        <v>1.015249635769305</v>
      </c>
      <c r="T32">
        <f t="shared" si="14"/>
        <v>4.6400000000000015</v>
      </c>
      <c r="U32">
        <f t="shared" si="15"/>
        <v>1.5998374521589556E-2</v>
      </c>
      <c r="V32">
        <f t="shared" si="16"/>
        <v>1.820069104119534E-2</v>
      </c>
      <c r="W32">
        <f t="shared" si="17"/>
        <v>0.87899819217736985</v>
      </c>
      <c r="X32">
        <f t="shared" si="18"/>
        <v>7.2500000000000027</v>
      </c>
      <c r="Y32">
        <f t="shared" si="19"/>
        <v>2.7915964832544013E-3</v>
      </c>
      <c r="Z32">
        <f t="shared" si="20"/>
        <v>3.9484220233781406E-3</v>
      </c>
      <c r="AA32">
        <f t="shared" si="29"/>
        <v>0.70701573102512549</v>
      </c>
      <c r="AB32">
        <f t="shared" si="22"/>
        <v>29.000000000000011</v>
      </c>
      <c r="AC32" s="19">
        <v>3.8043999999999998E-7</v>
      </c>
      <c r="AD32">
        <f t="shared" si="23"/>
        <v>3.7824300952106765E-9</v>
      </c>
      <c r="AE32">
        <f t="shared" si="24"/>
        <v>3.7362943164413152E-8</v>
      </c>
      <c r="AF32" s="19"/>
      <c r="AG32">
        <f t="shared" si="33"/>
        <v>0.57000000000000017</v>
      </c>
      <c r="AH32">
        <f t="shared" si="26"/>
        <v>0.39737332531557495</v>
      </c>
      <c r="AJ32">
        <f t="shared" si="34"/>
        <v>34</v>
      </c>
      <c r="AK32" s="17">
        <f t="shared" si="2"/>
        <v>0.99999999448879273</v>
      </c>
      <c r="AL32">
        <f t="shared" si="0"/>
        <v>5.5112072683272118E-9</v>
      </c>
      <c r="AM32">
        <f t="shared" si="3"/>
        <v>0.59801158260133935</v>
      </c>
    </row>
    <row r="33" spans="1:39" x14ac:dyDescent="0.2">
      <c r="A33">
        <v>30</v>
      </c>
      <c r="B33">
        <v>2.1669667214155197</v>
      </c>
      <c r="C33">
        <v>0.3000000000000001</v>
      </c>
      <c r="D33">
        <v>0.7</v>
      </c>
      <c r="E33">
        <v>0.69460911804285652</v>
      </c>
      <c r="F33">
        <v>0.95851447563404046</v>
      </c>
      <c r="G33">
        <v>0.60992237437107133</v>
      </c>
      <c r="H33">
        <v>0.2362186896207025</v>
      </c>
      <c r="I33">
        <v>5.964926738955148E-2</v>
      </c>
      <c r="J33">
        <f t="shared" si="4"/>
        <v>0.3000000000000001</v>
      </c>
      <c r="K33">
        <f t="shared" si="5"/>
        <v>0.69460911804285652</v>
      </c>
      <c r="L33">
        <f t="shared" si="6"/>
        <v>1.2000000000000004</v>
      </c>
      <c r="M33">
        <f t="shared" si="7"/>
        <v>0.20735845876344847</v>
      </c>
      <c r="N33">
        <f t="shared" si="8"/>
        <v>0.19986776390173319</v>
      </c>
      <c r="O33">
        <f t="shared" si="9"/>
        <v>1.0374782541991021</v>
      </c>
      <c r="P33">
        <f t="shared" si="10"/>
        <v>2.7000000000000011</v>
      </c>
      <c r="Q33">
        <f t="shared" si="11"/>
        <v>6.346746871707297E-2</v>
      </c>
      <c r="R33">
        <f t="shared" si="12"/>
        <v>6.2940564425544465E-2</v>
      </c>
      <c r="S33">
        <f t="shared" si="13"/>
        <v>1.0083714579991065</v>
      </c>
      <c r="T33">
        <f t="shared" si="14"/>
        <v>4.8000000000000016</v>
      </c>
      <c r="U33">
        <f t="shared" si="15"/>
        <v>1.4225221250070533E-2</v>
      </c>
      <c r="V33">
        <f t="shared" si="16"/>
        <v>1.6518959582145512E-2</v>
      </c>
      <c r="W33">
        <f t="shared" si="17"/>
        <v>0.8611451090083081</v>
      </c>
      <c r="X33">
        <f t="shared" si="18"/>
        <v>7.5000000000000027</v>
      </c>
      <c r="Y33">
        <f t="shared" si="19"/>
        <v>2.3297218902635364E-3</v>
      </c>
      <c r="Z33">
        <f t="shared" si="20"/>
        <v>3.4259035101394772E-3</v>
      </c>
      <c r="AA33">
        <f t="shared" si="29"/>
        <v>0.68003137956698834</v>
      </c>
      <c r="AB33">
        <f t="shared" si="22"/>
        <v>30.000000000000011</v>
      </c>
      <c r="AC33" s="19">
        <v>1.8666999999999999E-7</v>
      </c>
      <c r="AD33">
        <f t="shared" si="23"/>
        <v>1.8555500000497012E-9</v>
      </c>
      <c r="AE33">
        <f t="shared" si="24"/>
        <v>2.2280873345249539E-8</v>
      </c>
      <c r="AF33" s="19"/>
      <c r="AG33">
        <f t="shared" si="33"/>
        <v>0.6000000000000002</v>
      </c>
      <c r="AH33">
        <f t="shared" si="26"/>
        <v>0.38154528938409282</v>
      </c>
      <c r="AJ33">
        <f t="shared" si="34"/>
        <v>35</v>
      </c>
      <c r="AK33" s="17">
        <f t="shared" si="2"/>
        <v>0.9999999967029467</v>
      </c>
      <c r="AL33">
        <f t="shared" si="0"/>
        <v>3.2970532970466593E-9</v>
      </c>
      <c r="AM33">
        <f t="shared" si="3"/>
        <v>0.59824520046537766</v>
      </c>
    </row>
    <row r="34" spans="1:39" x14ac:dyDescent="0.2">
      <c r="A34">
        <v>31</v>
      </c>
      <c r="B34">
        <v>2.2033786885466964</v>
      </c>
      <c r="C34">
        <v>0.31000000000000011</v>
      </c>
      <c r="D34">
        <v>0.69</v>
      </c>
      <c r="E34">
        <v>0.68824764657231607</v>
      </c>
      <c r="F34">
        <v>0.92945743798855984</v>
      </c>
      <c r="G34">
        <v>0.57053596097169978</v>
      </c>
      <c r="H34">
        <v>0.21011225873828301</v>
      </c>
      <c r="I34">
        <v>4.9730402904799277E-2</v>
      </c>
      <c r="J34">
        <f t="shared" si="4"/>
        <v>0.31000000000000011</v>
      </c>
      <c r="K34">
        <f t="shared" si="5"/>
        <v>0.68824764657231607</v>
      </c>
      <c r="L34">
        <f t="shared" si="6"/>
        <v>1.2400000000000004</v>
      </c>
      <c r="M34">
        <f t="shared" si="7"/>
        <v>0.20014048976664847</v>
      </c>
      <c r="N34">
        <f t="shared" si="8"/>
        <v>0.19272437434313644</v>
      </c>
      <c r="O34">
        <f t="shared" si="9"/>
        <v>1.03848042287743</v>
      </c>
      <c r="P34">
        <f t="shared" si="10"/>
        <v>2.7900000000000009</v>
      </c>
      <c r="Q34">
        <f t="shared" si="11"/>
        <v>5.9241516966560541E-2</v>
      </c>
      <c r="R34">
        <f t="shared" si="12"/>
        <v>5.9192565300362002E-2</v>
      </c>
      <c r="S34">
        <f t="shared" si="13"/>
        <v>1.0008269901118518</v>
      </c>
      <c r="T34">
        <f t="shared" si="14"/>
        <v>4.9600000000000017</v>
      </c>
      <c r="U34">
        <f t="shared" si="15"/>
        <v>1.2637566447341078E-2</v>
      </c>
      <c r="V34">
        <f t="shared" si="16"/>
        <v>1.5000955145011301E-2</v>
      </c>
      <c r="W34">
        <f t="shared" si="17"/>
        <v>0.84245078564506015</v>
      </c>
      <c r="X34">
        <f t="shared" si="18"/>
        <v>7.7500000000000027</v>
      </c>
      <c r="Y34">
        <f t="shared" si="19"/>
        <v>1.9407862030692692E-3</v>
      </c>
      <c r="Z34">
        <f t="shared" si="20"/>
        <v>2.974185809597402E-3</v>
      </c>
      <c r="AA34">
        <f t="shared" si="29"/>
        <v>0.65254369676788349</v>
      </c>
      <c r="AB34">
        <f t="shared" si="22"/>
        <v>31.000000000000011</v>
      </c>
      <c r="AC34" s="19">
        <v>9.0730000000000006E-8</v>
      </c>
      <c r="AD34">
        <f t="shared" si="23"/>
        <v>9.0170078975890529E-10</v>
      </c>
      <c r="AE34">
        <f t="shared" si="24"/>
        <v>1.3294277792728011E-8</v>
      </c>
      <c r="AF34" s="19"/>
      <c r="AG34">
        <f>0.04+AG33</f>
        <v>0.64000000000000024</v>
      </c>
      <c r="AH34">
        <f t="shared" si="26"/>
        <v>0.3621144409518533</v>
      </c>
      <c r="AJ34">
        <f t="shared" ref="AJ34:AJ38" si="35">AJ33+1</f>
        <v>36</v>
      </c>
      <c r="AK34" s="17">
        <f t="shared" si="2"/>
        <v>0.99999999802682471</v>
      </c>
      <c r="AL34">
        <f t="shared" si="0"/>
        <v>1.9731752898266564E-9</v>
      </c>
      <c r="AM34">
        <f t="shared" si="3"/>
        <v>0.59846630067949802</v>
      </c>
    </row>
    <row r="35" spans="1:39" x14ac:dyDescent="0.2">
      <c r="A35">
        <v>32</v>
      </c>
      <c r="B35">
        <v>2.2391989454627037</v>
      </c>
      <c r="C35">
        <v>0.32000000000000012</v>
      </c>
      <c r="D35">
        <v>0.67999999999999994</v>
      </c>
      <c r="E35">
        <v>0.682371188967414</v>
      </c>
      <c r="F35">
        <v>0.90156114601284798</v>
      </c>
      <c r="G35">
        <v>0.53357842149958656</v>
      </c>
      <c r="H35">
        <v>0.18671362169120387</v>
      </c>
      <c r="I35">
        <v>4.1382410857516906E-2</v>
      </c>
      <c r="J35">
        <f t="shared" si="4"/>
        <v>0.32000000000000012</v>
      </c>
      <c r="K35">
        <f t="shared" si="5"/>
        <v>0.682371188967414</v>
      </c>
      <c r="L35">
        <f t="shared" si="6"/>
        <v>1.2800000000000005</v>
      </c>
      <c r="M35">
        <f t="shared" si="7"/>
        <v>0.1932358423381447</v>
      </c>
      <c r="N35">
        <f t="shared" si="8"/>
        <v>0.18593305820545894</v>
      </c>
      <c r="O35">
        <f t="shared" si="9"/>
        <v>1.0392764159486694</v>
      </c>
      <c r="P35">
        <f t="shared" si="10"/>
        <v>2.8800000000000012</v>
      </c>
      <c r="Q35">
        <f t="shared" si="11"/>
        <v>5.5285207333625123E-2</v>
      </c>
      <c r="R35">
        <f t="shared" si="12"/>
        <v>5.5696738959070617E-2</v>
      </c>
      <c r="S35">
        <f t="shared" si="13"/>
        <v>0.9926112078887076</v>
      </c>
      <c r="T35">
        <f t="shared" si="14"/>
        <v>5.1200000000000019</v>
      </c>
      <c r="U35">
        <f t="shared" si="15"/>
        <v>1.1216456512591544E-2</v>
      </c>
      <c r="V35">
        <f t="shared" si="16"/>
        <v>1.3629540411553943E-2</v>
      </c>
      <c r="W35">
        <f t="shared" si="17"/>
        <v>0.82295192456256294</v>
      </c>
      <c r="X35">
        <f t="shared" si="18"/>
        <v>8.0000000000000036</v>
      </c>
      <c r="Y35">
        <f t="shared" si="19"/>
        <v>1.6137207900608745E-3</v>
      </c>
      <c r="Z35">
        <f t="shared" si="20"/>
        <v>2.583373169261501E-3</v>
      </c>
      <c r="AA35">
        <f t="shared" si="29"/>
        <v>0.62465647985427619</v>
      </c>
      <c r="AB35">
        <f t="shared" si="22"/>
        <v>32.000000000000014</v>
      </c>
      <c r="AC35" s="19">
        <v>4.367E-8</v>
      </c>
      <c r="AD35">
        <f t="shared" si="23"/>
        <v>4.3391847841293833E-10</v>
      </c>
      <c r="AE35">
        <f t="shared" si="24"/>
        <v>7.9363966699165411E-9</v>
      </c>
      <c r="AF35" s="19"/>
      <c r="AG35">
        <f t="shared" ref="AG35:AG43" si="36">0.04+AG34</f>
        <v>0.68000000000000027</v>
      </c>
      <c r="AH35">
        <f t="shared" si="26"/>
        <v>0.34434635135310332</v>
      </c>
      <c r="AJ35">
        <f t="shared" si="35"/>
        <v>37</v>
      </c>
      <c r="AK35" s="17">
        <f t="shared" si="2"/>
        <v>0.99999999881870749</v>
      </c>
      <c r="AL35">
        <f t="shared" si="0"/>
        <v>1.1812925082566039E-9</v>
      </c>
      <c r="AM35">
        <f t="shared" si="3"/>
        <v>0.59867590798807369</v>
      </c>
    </row>
    <row r="36" spans="1:39" x14ac:dyDescent="0.2">
      <c r="A36">
        <v>33</v>
      </c>
      <c r="B36">
        <v>2.2744554204352996</v>
      </c>
      <c r="C36">
        <v>0.33000000000000013</v>
      </c>
      <c r="D36">
        <v>0.66999999999999993</v>
      </c>
      <c r="E36">
        <v>0.67694869602698537</v>
      </c>
      <c r="F36">
        <v>0.87474022117738137</v>
      </c>
      <c r="G36">
        <v>0.49888091737351287</v>
      </c>
      <c r="H36">
        <v>0.16575065459908961</v>
      </c>
      <c r="I36">
        <v>3.4366993626569191E-2</v>
      </c>
      <c r="J36">
        <f t="shared" si="4"/>
        <v>0.33000000000000013</v>
      </c>
      <c r="K36">
        <f t="shared" si="5"/>
        <v>0.67694869602698537</v>
      </c>
      <c r="L36">
        <f t="shared" si="6"/>
        <v>1.3200000000000005</v>
      </c>
      <c r="M36">
        <f t="shared" si="7"/>
        <v>0.18662219568665497</v>
      </c>
      <c r="N36">
        <f t="shared" si="8"/>
        <v>0.17946871041166654</v>
      </c>
      <c r="O36">
        <f t="shared" si="9"/>
        <v>1.0398592337270365</v>
      </c>
      <c r="P36">
        <f t="shared" si="10"/>
        <v>2.9700000000000011</v>
      </c>
      <c r="Q36">
        <f t="shared" si="11"/>
        <v>5.1579379594246626E-2</v>
      </c>
      <c r="R36">
        <f t="shared" si="12"/>
        <v>5.2432979303300542E-2</v>
      </c>
      <c r="S36">
        <f t="shared" si="13"/>
        <v>0.98372017534772849</v>
      </c>
      <c r="T36">
        <f t="shared" si="14"/>
        <v>5.280000000000002</v>
      </c>
      <c r="U36">
        <f t="shared" si="15"/>
        <v>9.9449559869389838E-3</v>
      </c>
      <c r="V36">
        <f t="shared" si="16"/>
        <v>1.2389553983854135E-2</v>
      </c>
      <c r="W36">
        <f t="shared" si="17"/>
        <v>0.80268878120221998</v>
      </c>
      <c r="X36">
        <f t="shared" si="18"/>
        <v>8.2500000000000036</v>
      </c>
      <c r="Y36">
        <f t="shared" si="19"/>
        <v>1.3390943309299944E-3</v>
      </c>
      <c r="Z36">
        <f t="shared" si="20"/>
        <v>2.2450103818243421E-3</v>
      </c>
      <c r="AA36">
        <f t="shared" si="29"/>
        <v>0.59647578548916047</v>
      </c>
      <c r="AB36">
        <f t="shared" si="22"/>
        <v>33.000000000000014</v>
      </c>
      <c r="AC36" s="19">
        <v>2.0808E-8</v>
      </c>
      <c r="AD36">
        <f t="shared" si="23"/>
        <v>2.0671344018541269E-10</v>
      </c>
      <c r="AE36">
        <f t="shared" si="24"/>
        <v>4.7401724789471402E-9</v>
      </c>
      <c r="AF36" s="19"/>
      <c r="AG36">
        <f t="shared" si="36"/>
        <v>0.72000000000000031</v>
      </c>
      <c r="AH36">
        <f t="shared" si="26"/>
        <v>0.3280180965476196</v>
      </c>
      <c r="AJ36">
        <f t="shared" si="35"/>
        <v>38</v>
      </c>
      <c r="AK36" s="17">
        <f t="shared" si="2"/>
        <v>0.99999999929255368</v>
      </c>
      <c r="AL36">
        <f t="shared" si="0"/>
        <v>7.0744632374442062E-10</v>
      </c>
      <c r="AM36">
        <f t="shared" si="3"/>
        <v>0.59887480772099078</v>
      </c>
    </row>
    <row r="37" spans="1:39" x14ac:dyDescent="0.2">
      <c r="A37">
        <v>34</v>
      </c>
      <c r="B37">
        <v>2.3091739125084132</v>
      </c>
      <c r="C37">
        <v>0.34000000000000014</v>
      </c>
      <c r="D37">
        <v>0.65999999999999992</v>
      </c>
      <c r="E37">
        <v>0.67195269641071187</v>
      </c>
      <c r="F37">
        <v>0.84891799645541843</v>
      </c>
      <c r="G37">
        <v>0.46629028640480541</v>
      </c>
      <c r="H37">
        <v>0.1469794755978425</v>
      </c>
      <c r="I37">
        <v>2.8480924429263751E-2</v>
      </c>
      <c r="J37">
        <f t="shared" si="4"/>
        <v>0.34000000000000014</v>
      </c>
      <c r="K37">
        <f t="shared" si="5"/>
        <v>0.67195269641071187</v>
      </c>
      <c r="L37">
        <f t="shared" si="6"/>
        <v>1.3600000000000005</v>
      </c>
      <c r="M37">
        <f t="shared" si="7"/>
        <v>0.18027947003661543</v>
      </c>
      <c r="N37">
        <f t="shared" si="8"/>
        <v>0.1733086997365853</v>
      </c>
      <c r="O37">
        <f t="shared" si="9"/>
        <v>1.0402216986834769</v>
      </c>
      <c r="P37">
        <f t="shared" si="10"/>
        <v>3.0600000000000014</v>
      </c>
      <c r="Q37">
        <f t="shared" si="11"/>
        <v>4.8106651156675131E-2</v>
      </c>
      <c r="R37">
        <f t="shared" si="12"/>
        <v>4.9383150736023243E-2</v>
      </c>
      <c r="S37">
        <f t="shared" si="13"/>
        <v>0.97415111105057639</v>
      </c>
      <c r="T37">
        <f t="shared" si="14"/>
        <v>5.4400000000000022</v>
      </c>
      <c r="U37">
        <f t="shared" si="15"/>
        <v>8.8079039863034458E-3</v>
      </c>
      <c r="V37">
        <f t="shared" si="16"/>
        <v>1.1267553405382179E-2</v>
      </c>
      <c r="W37">
        <f t="shared" si="17"/>
        <v>0.78170510220046252</v>
      </c>
      <c r="X37">
        <f t="shared" si="18"/>
        <v>8.5000000000000036</v>
      </c>
      <c r="Y37">
        <f t="shared" si="19"/>
        <v>1.1088706001405257E-3</v>
      </c>
      <c r="Z37">
        <f t="shared" si="20"/>
        <v>1.9518617565225413E-3</v>
      </c>
      <c r="AA37">
        <f t="shared" si="29"/>
        <v>0.56810918930862297</v>
      </c>
      <c r="AB37">
        <f t="shared" si="22"/>
        <v>34.000000000000014</v>
      </c>
      <c r="AC37" s="19">
        <v>9.8116000000000003E-9</v>
      </c>
      <c r="AD37">
        <f t="shared" si="23"/>
        <v>9.7452198502766489E-11</v>
      </c>
      <c r="AE37">
        <f t="shared" si="24"/>
        <v>2.8324641054097836E-9</v>
      </c>
      <c r="AF37" s="19"/>
      <c r="AG37">
        <f t="shared" si="36"/>
        <v>0.76000000000000034</v>
      </c>
      <c r="AH37">
        <f t="shared" si="26"/>
        <v>0.31294741355956457</v>
      </c>
      <c r="AJ37">
        <f t="shared" si="35"/>
        <v>39</v>
      </c>
      <c r="AK37" s="17">
        <f t="shared" si="2"/>
        <v>0.99999999957619445</v>
      </c>
      <c r="AL37">
        <f t="shared" si="0"/>
        <v>4.2380554621246347E-10</v>
      </c>
      <c r="AM37">
        <f t="shared" si="3"/>
        <v>0.59906388935533128</v>
      </c>
    </row>
    <row r="38" spans="1:39" x14ac:dyDescent="0.2">
      <c r="A38">
        <v>35</v>
      </c>
      <c r="B38">
        <v>2.343378311963642</v>
      </c>
      <c r="C38">
        <v>0.35000000000000014</v>
      </c>
      <c r="D38">
        <v>0.64999999999999991</v>
      </c>
      <c r="E38">
        <v>0.66735885413029472</v>
      </c>
      <c r="F38">
        <v>0.82402539836030342</v>
      </c>
      <c r="G38">
        <v>0.43566711389292212</v>
      </c>
      <c r="H38">
        <v>0.13018114217190754</v>
      </c>
      <c r="I38">
        <v>2.3550919092163936E-2</v>
      </c>
      <c r="J38">
        <f t="shared" si="4"/>
        <v>0.35000000000000014</v>
      </c>
      <c r="K38">
        <f t="shared" si="5"/>
        <v>0.66735885413029472</v>
      </c>
      <c r="L38">
        <f t="shared" si="6"/>
        <v>1.4000000000000006</v>
      </c>
      <c r="M38">
        <f t="shared" si="7"/>
        <v>0.17418954120445043</v>
      </c>
      <c r="N38">
        <f t="shared" si="8"/>
        <v>0.16743255734508339</v>
      </c>
      <c r="O38">
        <f t="shared" si="9"/>
        <v>1.0403564513766621</v>
      </c>
      <c r="P38">
        <f t="shared" si="10"/>
        <v>3.1500000000000012</v>
      </c>
      <c r="Q38">
        <f t="shared" si="11"/>
        <v>4.4851199920344295E-2</v>
      </c>
      <c r="R38">
        <f t="shared" si="12"/>
        <v>4.6530849343206081E-2</v>
      </c>
      <c r="S38">
        <f t="shared" si="13"/>
        <v>0.96390245511159944</v>
      </c>
      <c r="T38">
        <f t="shared" si="14"/>
        <v>5.6000000000000023</v>
      </c>
      <c r="U38">
        <f t="shared" si="15"/>
        <v>7.7917058038530999E-3</v>
      </c>
      <c r="V38">
        <f t="shared" si="16"/>
        <v>1.0251596472870732E-2</v>
      </c>
      <c r="W38">
        <f t="shared" si="17"/>
        <v>0.76004803978313495</v>
      </c>
      <c r="X38">
        <f t="shared" si="18"/>
        <v>8.7500000000000036</v>
      </c>
      <c r="Y38">
        <f t="shared" si="19"/>
        <v>9.1620349008025446E-4</v>
      </c>
      <c r="Z38">
        <f t="shared" si="20"/>
        <v>1.6977263175389644E-3</v>
      </c>
      <c r="AA38">
        <f t="shared" si="29"/>
        <v>0.5396650099695629</v>
      </c>
      <c r="AB38">
        <f t="shared" si="22"/>
        <v>35.000000000000014</v>
      </c>
      <c r="AC38" s="19">
        <v>4.5766000000000001E-9</v>
      </c>
      <c r="AD38">
        <f t="shared" si="23"/>
        <v>4.5447312085826174E-11</v>
      </c>
      <c r="AE38">
        <f t="shared" si="24"/>
        <v>1.6932559498947875E-9</v>
      </c>
      <c r="AF38" s="19"/>
      <c r="AG38">
        <f t="shared" si="36"/>
        <v>0.80000000000000038</v>
      </c>
      <c r="AH38">
        <f t="shared" si="26"/>
        <v>0.29898353991820481</v>
      </c>
      <c r="AJ38">
        <f t="shared" si="35"/>
        <v>40</v>
      </c>
      <c r="AK38" s="17">
        <f t="shared" si="2"/>
        <v>0.99999999974603715</v>
      </c>
      <c r="AL38">
        <f t="shared" si="0"/>
        <v>2.5396285074918978E-10</v>
      </c>
      <c r="AM38">
        <f t="shared" si="3"/>
        <v>0.59924381126874726</v>
      </c>
    </row>
    <row r="39" spans="1:39" x14ac:dyDescent="0.2">
      <c r="A39">
        <v>36</v>
      </c>
      <c r="B39">
        <v>2.3770907922880724</v>
      </c>
      <c r="C39">
        <v>0.36000000000000015</v>
      </c>
      <c r="D39">
        <v>0.6399999999999999</v>
      </c>
      <c r="E39">
        <v>0.66314559621623048</v>
      </c>
      <c r="F39">
        <v>0.79999999999999971</v>
      </c>
      <c r="G39">
        <v>0.40688409260501857</v>
      </c>
      <c r="H39">
        <v>0.11515881062399985</v>
      </c>
      <c r="I39">
        <v>1.9429281101991956E-2</v>
      </c>
      <c r="J39">
        <f t="shared" si="4"/>
        <v>0.36000000000000015</v>
      </c>
      <c r="K39">
        <f t="shared" si="5"/>
        <v>0.66314559621623048</v>
      </c>
      <c r="L39">
        <f t="shared" si="6"/>
        <v>1.4400000000000006</v>
      </c>
      <c r="M39">
        <f t="shared" si="7"/>
        <v>0.16833599865331192</v>
      </c>
      <c r="N39">
        <f t="shared" si="8"/>
        <v>0.16182171248601071</v>
      </c>
      <c r="O39">
        <f t="shared" si="9"/>
        <v>1.0402559462956145</v>
      </c>
      <c r="P39">
        <f t="shared" si="10"/>
        <v>3.2400000000000015</v>
      </c>
      <c r="Q39">
        <f t="shared" si="11"/>
        <v>4.179857953289557E-2</v>
      </c>
      <c r="R39">
        <f t="shared" si="12"/>
        <v>4.386119905605227E-2</v>
      </c>
      <c r="S39">
        <f t="shared" si="13"/>
        <v>0.95297393670153019</v>
      </c>
      <c r="T39">
        <f t="shared" si="14"/>
        <v>5.7600000000000025</v>
      </c>
      <c r="U39">
        <f t="shared" si="15"/>
        <v>6.8841536470967933E-3</v>
      </c>
      <c r="V39">
        <f t="shared" si="16"/>
        <v>9.3310542895178594E-3</v>
      </c>
      <c r="W39">
        <f t="shared" si="17"/>
        <v>0.73776804137022134</v>
      </c>
      <c r="X39">
        <f t="shared" si="18"/>
        <v>9.0000000000000036</v>
      </c>
      <c r="Y39">
        <f t="shared" si="19"/>
        <v>7.5526305669930123E-4</v>
      </c>
      <c r="Z39">
        <f t="shared" si="20"/>
        <v>1.4772828039793327E-3</v>
      </c>
      <c r="AA39">
        <f t="shared" si="29"/>
        <v>0.51125150490133742</v>
      </c>
      <c r="AB39">
        <f t="shared" si="22"/>
        <v>36.000000000000014</v>
      </c>
      <c r="AC39" s="19">
        <v>2.1109999999999998E-9</v>
      </c>
      <c r="AD39">
        <f t="shared" si="23"/>
        <v>2.0958824834819439E-11</v>
      </c>
      <c r="AE39">
        <f t="shared" si="24"/>
        <v>1.0126471416372068E-9</v>
      </c>
      <c r="AF39" s="19"/>
      <c r="AG39">
        <f t="shared" si="36"/>
        <v>0.84000000000000041</v>
      </c>
      <c r="AH39">
        <f t="shared" si="26"/>
        <v>0.28600046575995924</v>
      </c>
      <c r="AJ39">
        <f t="shared" ref="AJ39:AJ50" si="37">AJ38+1</f>
        <v>41</v>
      </c>
      <c r="AK39" s="17">
        <f t="shared" si="2"/>
        <v>0.99999999984777077</v>
      </c>
      <c r="AL39">
        <f t="shared" si="0"/>
        <v>1.522292292222005E-10</v>
      </c>
      <c r="AM39">
        <f t="shared" si="3"/>
        <v>0.59941534272876784</v>
      </c>
    </row>
    <row r="40" spans="1:39" x14ac:dyDescent="0.2">
      <c r="A40">
        <v>37</v>
      </c>
      <c r="B40">
        <v>2.4103319780197459</v>
      </c>
      <c r="C40">
        <v>0.37000000000000016</v>
      </c>
      <c r="D40">
        <v>0.62999999999999989</v>
      </c>
      <c r="E40">
        <v>0.65929379831296875</v>
      </c>
      <c r="F40">
        <v>0.77678521501781284</v>
      </c>
      <c r="G40">
        <v>0.37982462143510143</v>
      </c>
      <c r="H40">
        <v>0.10173528063446945</v>
      </c>
      <c r="I40">
        <v>1.5990194187712994E-2</v>
      </c>
      <c r="J40">
        <f t="shared" si="4"/>
        <v>0.37000000000000016</v>
      </c>
      <c r="K40">
        <f t="shared" si="5"/>
        <v>0.65929379831296875</v>
      </c>
      <c r="L40">
        <f t="shared" si="6"/>
        <v>1.4800000000000006</v>
      </c>
      <c r="M40">
        <f t="shared" si="7"/>
        <v>0.1627039393865628</v>
      </c>
      <c r="N40">
        <f t="shared" si="8"/>
        <v>0.15645926708558028</v>
      </c>
      <c r="O40">
        <f t="shared" si="9"/>
        <v>1.0399124476121111</v>
      </c>
      <c r="P40">
        <f t="shared" si="10"/>
        <v>3.3300000000000014</v>
      </c>
      <c r="Q40">
        <f t="shared" si="11"/>
        <v>3.8935561425470736E-2</v>
      </c>
      <c r="R40">
        <f t="shared" si="12"/>
        <v>4.1360676803252304E-2</v>
      </c>
      <c r="S40">
        <f t="shared" si="13"/>
        <v>0.94136664181494067</v>
      </c>
      <c r="T40">
        <f t="shared" si="14"/>
        <v>5.9200000000000026</v>
      </c>
      <c r="U40">
        <f t="shared" si="15"/>
        <v>6.0742716635333524E-3</v>
      </c>
      <c r="V40">
        <f t="shared" si="16"/>
        <v>8.4964507827854675E-3</v>
      </c>
      <c r="W40">
        <f t="shared" si="17"/>
        <v>0.71491871356924042</v>
      </c>
      <c r="X40">
        <f t="shared" si="18"/>
        <v>9.2500000000000036</v>
      </c>
      <c r="Y40">
        <f t="shared" si="19"/>
        <v>6.2108753350347814E-4</v>
      </c>
      <c r="Z40">
        <f t="shared" si="20"/>
        <v>1.2859592912853666E-3</v>
      </c>
      <c r="AA40">
        <f t="shared" si="29"/>
        <v>0.48297604575233238</v>
      </c>
      <c r="AB40">
        <f t="shared" si="22"/>
        <v>37.000000000000014</v>
      </c>
      <c r="AC40" s="19">
        <v>9.625199999999999E-10</v>
      </c>
      <c r="AD40">
        <f t="shared" si="23"/>
        <v>9.5543668857626877E-12</v>
      </c>
      <c r="AE40">
        <f t="shared" si="24"/>
        <v>6.0584466595300259E-10</v>
      </c>
      <c r="AF40" s="19"/>
      <c r="AG40">
        <f t="shared" si="36"/>
        <v>0.88000000000000045</v>
      </c>
      <c r="AH40">
        <f t="shared" si="26"/>
        <v>0.27389188042698998</v>
      </c>
      <c r="AJ40">
        <f t="shared" si="37"/>
        <v>42</v>
      </c>
      <c r="AK40" s="17">
        <f t="shared" si="2"/>
        <v>0.99999999990872657</v>
      </c>
      <c r="AL40">
        <f t="shared" si="0"/>
        <v>9.1273433255878444E-11</v>
      </c>
      <c r="AM40">
        <f t="shared" si="3"/>
        <v>0.59957889639348905</v>
      </c>
    </row>
    <row r="41" spans="1:39" x14ac:dyDescent="0.2">
      <c r="A41">
        <v>38</v>
      </c>
      <c r="B41">
        <v>2.4431210920738522</v>
      </c>
      <c r="C41">
        <v>0.38000000000000017</v>
      </c>
      <c r="D41">
        <v>0.61999999999999988</v>
      </c>
      <c r="E41">
        <v>0.65578651841501001</v>
      </c>
      <c r="F41">
        <v>0.75432960825804551</v>
      </c>
      <c r="G41">
        <v>0.35438160239068772</v>
      </c>
      <c r="H41">
        <v>8.9750862632185582E-2</v>
      </c>
      <c r="I41">
        <v>1.3126559521033311E-2</v>
      </c>
      <c r="J41">
        <f t="shared" si="4"/>
        <v>0.38000000000000017</v>
      </c>
      <c r="K41">
        <f t="shared" si="5"/>
        <v>0.65578651841501001</v>
      </c>
      <c r="L41">
        <f t="shared" si="6"/>
        <v>1.5200000000000007</v>
      </c>
      <c r="M41">
        <f t="shared" si="7"/>
        <v>0.15727979155106139</v>
      </c>
      <c r="N41">
        <f t="shared" si="8"/>
        <v>0.15132980261275794</v>
      </c>
      <c r="O41">
        <f t="shared" si="9"/>
        <v>1.0393180248409433</v>
      </c>
      <c r="P41">
        <f t="shared" si="10"/>
        <v>3.4200000000000017</v>
      </c>
      <c r="Q41">
        <f t="shared" si="11"/>
        <v>3.624999910798038E-2</v>
      </c>
      <c r="R41">
        <f t="shared" si="12"/>
        <v>3.9016961827750413E-2</v>
      </c>
      <c r="S41">
        <f t="shared" si="13"/>
        <v>0.92908308104599624</v>
      </c>
      <c r="T41">
        <f t="shared" si="14"/>
        <v>6.0800000000000027</v>
      </c>
      <c r="U41">
        <f t="shared" si="15"/>
        <v>5.3521813362545278E-3</v>
      </c>
      <c r="V41">
        <f t="shared" si="16"/>
        <v>7.739324406332398E-3</v>
      </c>
      <c r="W41">
        <f t="shared" si="17"/>
        <v>0.69155665989079307</v>
      </c>
      <c r="X41">
        <f t="shared" si="18"/>
        <v>9.5000000000000036</v>
      </c>
      <c r="Y41">
        <f t="shared" si="19"/>
        <v>5.0945717765431611E-4</v>
      </c>
      <c r="Z41">
        <f t="shared" si="20"/>
        <v>1.1198232344578774E-3</v>
      </c>
      <c r="AA41">
        <f t="shared" si="29"/>
        <v>0.45494428225625422</v>
      </c>
      <c r="AB41">
        <f t="shared" si="22"/>
        <v>38.000000000000014</v>
      </c>
      <c r="AC41" s="19">
        <v>4.3364000000000001E-10</v>
      </c>
      <c r="AD41">
        <f t="shared" si="23"/>
        <v>4.3036302655607044E-12</v>
      </c>
      <c r="AE41">
        <f t="shared" si="24"/>
        <v>3.6259608558730558E-10</v>
      </c>
      <c r="AF41" s="19"/>
      <c r="AG41">
        <f t="shared" si="36"/>
        <v>0.92000000000000048</v>
      </c>
      <c r="AH41">
        <f t="shared" si="26"/>
        <v>0.26256733154035006</v>
      </c>
      <c r="AJ41">
        <f t="shared" si="37"/>
        <v>43</v>
      </c>
      <c r="AK41" s="17">
        <f t="shared" si="2"/>
        <v>0.99999999994526012</v>
      </c>
      <c r="AL41">
        <f t="shared" si="0"/>
        <v>5.4739879296050731E-11</v>
      </c>
      <c r="AM41">
        <f t="shared" si="3"/>
        <v>0.59973507452701436</v>
      </c>
    </row>
    <row r="42" spans="1:39" x14ac:dyDescent="0.2">
      <c r="A42">
        <v>39</v>
      </c>
      <c r="B42">
        <v>2.4754760855337929</v>
      </c>
      <c r="C42">
        <v>0.39000000000000018</v>
      </c>
      <c r="D42">
        <v>0.60999999999999988</v>
      </c>
      <c r="E42">
        <v>0.65260877087902969</v>
      </c>
      <c r="F42">
        <v>0.73258630365827337</v>
      </c>
      <c r="G42">
        <v>0.33045640326569936</v>
      </c>
      <c r="H42">
        <v>7.9061517306427839E-2</v>
      </c>
      <c r="I42">
        <v>1.0747292784327626E-2</v>
      </c>
      <c r="J42">
        <f t="shared" si="4"/>
        <v>0.39000000000000018</v>
      </c>
      <c r="K42">
        <f t="shared" si="5"/>
        <v>0.65260877087902969</v>
      </c>
      <c r="L42">
        <f t="shared" si="6"/>
        <v>1.5600000000000007</v>
      </c>
      <c r="M42">
        <f t="shared" si="7"/>
        <v>0.15205116280182712</v>
      </c>
      <c r="N42">
        <f t="shared" si="8"/>
        <v>0.14641921386262394</v>
      </c>
      <c r="O42">
        <f t="shared" si="9"/>
        <v>1.0384645484061081</v>
      </c>
      <c r="P42">
        <f t="shared" si="10"/>
        <v>3.5100000000000016</v>
      </c>
      <c r="Q42">
        <f t="shared" si="11"/>
        <v>3.3730711068368495E-2</v>
      </c>
      <c r="R42">
        <f t="shared" si="12"/>
        <v>3.6818805255806879E-2</v>
      </c>
      <c r="S42">
        <f t="shared" si="13"/>
        <v>0.91612725709095777</v>
      </c>
      <c r="T42">
        <f t="shared" si="14"/>
        <v>6.2400000000000029</v>
      </c>
      <c r="U42">
        <f t="shared" si="15"/>
        <v>4.7089840599944879E-3</v>
      </c>
      <c r="V42">
        <f t="shared" si="16"/>
        <v>7.0521085314760061E-3</v>
      </c>
      <c r="W42">
        <f t="shared" si="17"/>
        <v>0.66774129169689589</v>
      </c>
      <c r="X42">
        <f t="shared" si="18"/>
        <v>9.7500000000000053</v>
      </c>
      <c r="Y42">
        <f t="shared" si="19"/>
        <v>4.1678654208710507E-4</v>
      </c>
      <c r="Z42">
        <f t="shared" si="20"/>
        <v>9.7548851081552036E-4</v>
      </c>
      <c r="AA42">
        <f t="shared" si="29"/>
        <v>0.42725930389345784</v>
      </c>
      <c r="AB42">
        <f t="shared" si="22"/>
        <v>39.000000000000021</v>
      </c>
      <c r="AC42" s="19">
        <v>1.9294999999999999E-10</v>
      </c>
      <c r="AD42">
        <f t="shared" si="23"/>
        <v>1.9145374874824521E-12</v>
      </c>
      <c r="AE42">
        <f t="shared" si="24"/>
        <v>2.1708777387468197E-10</v>
      </c>
      <c r="AF42" s="19"/>
      <c r="AG42">
        <f t="shared" si="36"/>
        <v>0.96000000000000052</v>
      </c>
      <c r="AH42">
        <f t="shared" si="26"/>
        <v>0.25194926630024078</v>
      </c>
      <c r="AJ42">
        <f t="shared" si="37"/>
        <v>44</v>
      </c>
      <c r="AK42" s="17">
        <f t="shared" si="2"/>
        <v>0.99999999996716238</v>
      </c>
      <c r="AL42">
        <f t="shared" si="0"/>
        <v>3.2837621510850568E-11</v>
      </c>
      <c r="AM42">
        <f t="shared" si="3"/>
        <v>0.59988479940290396</v>
      </c>
    </row>
    <row r="43" spans="1:39" x14ac:dyDescent="0.2">
      <c r="A43">
        <v>40</v>
      </c>
      <c r="B43">
        <v>2.5074137523915851</v>
      </c>
      <c r="C43">
        <v>0.40000000000000019</v>
      </c>
      <c r="D43">
        <v>0.59999999999999987</v>
      </c>
      <c r="E43">
        <v>0.64974733436139676</v>
      </c>
      <c r="F43">
        <v>0.71151247353788505</v>
      </c>
      <c r="G43">
        <v>0.30795795943583792</v>
      </c>
      <c r="H43">
        <v>6.9537225777097297E-2</v>
      </c>
      <c r="I43">
        <v>8.7750109078506416E-3</v>
      </c>
      <c r="J43">
        <f t="shared" si="4"/>
        <v>0.40000000000000019</v>
      </c>
      <c r="K43">
        <f t="shared" si="5"/>
        <v>0.64974733436139676</v>
      </c>
      <c r="L43">
        <f t="shared" si="6"/>
        <v>1.6000000000000008</v>
      </c>
      <c r="M43">
        <f t="shared" si="7"/>
        <v>0.1470067094086539</v>
      </c>
      <c r="N43">
        <f t="shared" si="8"/>
        <v>0.14171456530622381</v>
      </c>
      <c r="O43">
        <f t="shared" si="9"/>
        <v>1.0373436851109452</v>
      </c>
      <c r="P43">
        <f t="shared" si="10"/>
        <v>3.6000000000000019</v>
      </c>
      <c r="Q43">
        <f t="shared" si="11"/>
        <v>3.1367379299711867E-2</v>
      </c>
      <c r="R43">
        <f t="shared" si="12"/>
        <v>3.4755916727138306E-2</v>
      </c>
      <c r="S43">
        <f t="shared" si="13"/>
        <v>0.90250473166830381</v>
      </c>
      <c r="T43">
        <f t="shared" si="14"/>
        <v>6.400000000000003</v>
      </c>
      <c r="U43">
        <f t="shared" si="15"/>
        <v>4.1366582853716418E-3</v>
      </c>
      <c r="V43">
        <f t="shared" si="16"/>
        <v>6.4280276579396969E-3</v>
      </c>
      <c r="W43">
        <f t="shared" si="17"/>
        <v>0.64353461209243124</v>
      </c>
      <c r="X43">
        <f t="shared" si="18"/>
        <v>10.000000000000005</v>
      </c>
      <c r="Y43">
        <f t="shared" si="19"/>
        <v>3.4003235274391788E-4</v>
      </c>
      <c r="Z43">
        <f t="shared" si="20"/>
        <v>8.5003666025203163E-4</v>
      </c>
      <c r="AA43">
        <f t="shared" si="29"/>
        <v>0.40002080927086131</v>
      </c>
      <c r="AB43">
        <f t="shared" si="22"/>
        <v>40.000000000000021</v>
      </c>
      <c r="AC43" s="19">
        <v>8.4763E-11</v>
      </c>
      <c r="AD43">
        <f t="shared" si="23"/>
        <v>8.4088943032650267E-13</v>
      </c>
      <c r="AE43">
        <f t="shared" si="24"/>
        <v>1.3001409344135827E-10</v>
      </c>
      <c r="AF43" s="19"/>
      <c r="AG43">
        <f t="shared" si="36"/>
        <v>1.0000000000000004</v>
      </c>
      <c r="AH43">
        <f t="shared" si="26"/>
        <v>0.24197072451914323</v>
      </c>
      <c r="AJ43">
        <f t="shared" si="37"/>
        <v>45</v>
      </c>
      <c r="AK43" s="17">
        <f t="shared" si="2"/>
        <v>0.99999999998029654</v>
      </c>
      <c r="AL43">
        <f t="shared" si="0"/>
        <v>1.9703461084930041E-11</v>
      </c>
      <c r="AM43">
        <f t="shared" si="3"/>
        <v>0.60002704758684811</v>
      </c>
    </row>
    <row r="44" spans="1:39" x14ac:dyDescent="0.2">
      <c r="A44">
        <v>41</v>
      </c>
      <c r="B44">
        <v>2.5389498313167107</v>
      </c>
      <c r="C44">
        <v>0.4100000000000002</v>
      </c>
      <c r="D44">
        <v>0.58999999999999986</v>
      </c>
      <c r="E44">
        <v>0.64719058853232647</v>
      </c>
      <c r="F44">
        <v>0.69106889635708157</v>
      </c>
      <c r="G44">
        <v>0.2868019930349221</v>
      </c>
      <c r="H44">
        <v>6.1060556262282975E-2</v>
      </c>
      <c r="I44">
        <v>7.1440500217722341E-3</v>
      </c>
      <c r="J44">
        <f t="shared" si="4"/>
        <v>0.4100000000000002</v>
      </c>
      <c r="K44">
        <f t="shared" si="5"/>
        <v>0.64719058853232647</v>
      </c>
      <c r="L44">
        <f t="shared" si="6"/>
        <v>1.6400000000000008</v>
      </c>
      <c r="M44">
        <f t="shared" si="7"/>
        <v>0.14213602282116641</v>
      </c>
      <c r="N44">
        <f t="shared" si="8"/>
        <v>0.13720396645001209</v>
      </c>
      <c r="O44">
        <f t="shared" si="9"/>
        <v>1.0359468935101903</v>
      </c>
      <c r="P44">
        <f t="shared" si="10"/>
        <v>3.6900000000000017</v>
      </c>
      <c r="Q44">
        <f t="shared" si="11"/>
        <v>2.9150461018523251E-2</v>
      </c>
      <c r="R44">
        <f t="shared" si="12"/>
        <v>3.2818865467960721E-2</v>
      </c>
      <c r="S44">
        <f t="shared" si="13"/>
        <v>0.88822269151812283</v>
      </c>
      <c r="T44">
        <f t="shared" si="14"/>
        <v>6.5600000000000032</v>
      </c>
      <c r="U44">
        <f t="shared" si="15"/>
        <v>3.6279690792000376E-3</v>
      </c>
      <c r="V44">
        <f t="shared" si="16"/>
        <v>5.8610070730893771E-3</v>
      </c>
      <c r="W44">
        <f t="shared" si="17"/>
        <v>0.61900097269251553</v>
      </c>
      <c r="X44">
        <f t="shared" si="18"/>
        <v>10.250000000000005</v>
      </c>
      <c r="Y44">
        <f t="shared" si="19"/>
        <v>2.7661464232831982E-4</v>
      </c>
      <c r="Z44">
        <f t="shared" si="20"/>
        <v>7.4095001876915462E-4</v>
      </c>
      <c r="AA44">
        <f t="shared" si="29"/>
        <v>0.3733242935708731</v>
      </c>
      <c r="AB44">
        <f t="shared" si="22"/>
        <v>41.000000000000021</v>
      </c>
      <c r="AC44" s="19">
        <v>3.6744000000000003E-11</v>
      </c>
      <c r="AD44">
        <f t="shared" si="23"/>
        <v>3.6444542121847791E-13</v>
      </c>
      <c r="AE44">
        <f t="shared" si="24"/>
        <v>7.7889920119161139E-11</v>
      </c>
      <c r="AF44" s="19"/>
      <c r="AG44">
        <f>0.09+AG43</f>
        <v>1.0900000000000005</v>
      </c>
      <c r="AH44">
        <f t="shared" si="26"/>
        <v>0.22156763608444127</v>
      </c>
      <c r="AJ44">
        <f t="shared" si="37"/>
        <v>46</v>
      </c>
      <c r="AK44" s="17">
        <f t="shared" si="2"/>
        <v>0.99999999998817468</v>
      </c>
      <c r="AL44">
        <f t="shared" si="0"/>
        <v>1.182531850218993E-11</v>
      </c>
      <c r="AM44">
        <f t="shared" si="3"/>
        <v>0.60016453206966691</v>
      </c>
    </row>
    <row r="45" spans="1:39" x14ac:dyDescent="0.2">
      <c r="A45">
        <v>42</v>
      </c>
      <c r="B45">
        <v>2.5700990962013748</v>
      </c>
      <c r="C45">
        <v>0.42000000000000021</v>
      </c>
      <c r="D45">
        <v>0.57999999999999985</v>
      </c>
      <c r="E45">
        <v>0.64492837537915981</v>
      </c>
      <c r="F45">
        <v>0.67121957233509943</v>
      </c>
      <c r="G45">
        <v>0.26691033162111105</v>
      </c>
      <c r="H45">
        <v>5.3525398954245462E-2</v>
      </c>
      <c r="I45">
        <v>5.7987657086737724E-3</v>
      </c>
      <c r="J45">
        <f t="shared" si="4"/>
        <v>0.42000000000000021</v>
      </c>
      <c r="K45">
        <f t="shared" si="5"/>
        <v>0.64492837537915981</v>
      </c>
      <c r="L45">
        <f t="shared" si="6"/>
        <v>1.6800000000000008</v>
      </c>
      <c r="M45">
        <f t="shared" si="7"/>
        <v>0.13742953099549546</v>
      </c>
      <c r="N45">
        <f t="shared" si="8"/>
        <v>0.13287646328173924</v>
      </c>
      <c r="O45">
        <f t="shared" si="9"/>
        <v>1.034265419181893</v>
      </c>
      <c r="P45">
        <f t="shared" si="10"/>
        <v>3.780000000000002</v>
      </c>
      <c r="Q45">
        <f t="shared" si="11"/>
        <v>2.7071111568533313E-2</v>
      </c>
      <c r="R45">
        <f t="shared" si="12"/>
        <v>3.0998993647108598E-2</v>
      </c>
      <c r="S45">
        <f t="shared" si="13"/>
        <v>0.87329001311171095</v>
      </c>
      <c r="T45">
        <f t="shared" si="14"/>
        <v>6.7200000000000033</v>
      </c>
      <c r="U45">
        <f t="shared" si="15"/>
        <v>3.1763883178765359E-3</v>
      </c>
      <c r="V45">
        <f t="shared" si="16"/>
        <v>5.3455939909587066E-3</v>
      </c>
      <c r="W45">
        <f t="shared" si="17"/>
        <v>0.59420680344390797</v>
      </c>
      <c r="X45">
        <f t="shared" si="18"/>
        <v>10.500000000000005</v>
      </c>
      <c r="Y45">
        <f t="shared" si="19"/>
        <v>2.2434917573102992E-4</v>
      </c>
      <c r="Z45">
        <f t="shared" si="20"/>
        <v>6.4605484281517254E-4</v>
      </c>
      <c r="AA45">
        <f t="shared" si="29"/>
        <v>0.34726026470668087</v>
      </c>
      <c r="AB45">
        <f t="shared" si="22"/>
        <v>42.000000000000021</v>
      </c>
      <c r="AC45" s="19">
        <v>1.571E-11</v>
      </c>
      <c r="AD45">
        <f t="shared" si="23"/>
        <v>1.5578862741829864E-13</v>
      </c>
      <c r="AE45">
        <f t="shared" si="24"/>
        <v>4.6676824288556499E-11</v>
      </c>
      <c r="AF45" s="19"/>
      <c r="AG45">
        <f t="shared" ref="AG45:AG53" si="38">0.09+AG44</f>
        <v>1.1800000000000006</v>
      </c>
      <c r="AH45">
        <f t="shared" si="26"/>
        <v>0.2035800974160018</v>
      </c>
      <c r="AJ45">
        <f t="shared" si="37"/>
        <v>47</v>
      </c>
      <c r="AK45" s="17">
        <f t="shared" si="2"/>
        <v>0.99999999999290135</v>
      </c>
      <c r="AL45">
        <f t="shared" si="0"/>
        <v>7.0986549971507884E-12</v>
      </c>
      <c r="AM45">
        <f t="shared" si="3"/>
        <v>0.60029292199074291</v>
      </c>
    </row>
    <row r="46" spans="1:39" x14ac:dyDescent="0.2">
      <c r="A46">
        <v>43</v>
      </c>
      <c r="B46">
        <v>2.6008754369585816</v>
      </c>
      <c r="C46">
        <v>0.43000000000000022</v>
      </c>
      <c r="D46">
        <v>0.56999999999999984</v>
      </c>
      <c r="E46">
        <v>0.64295188168614958</v>
      </c>
      <c r="F46">
        <v>0.65193138817188456</v>
      </c>
      <c r="G46">
        <v>0.24821031153484321</v>
      </c>
      <c r="H46">
        <v>4.6835845552878223E-2</v>
      </c>
      <c r="I46">
        <v>4.6920744409214982E-3</v>
      </c>
      <c r="J46">
        <f t="shared" si="4"/>
        <v>0.43000000000000022</v>
      </c>
      <c r="K46">
        <f t="shared" si="5"/>
        <v>0.64295188168614958</v>
      </c>
      <c r="L46">
        <f t="shared" si="6"/>
        <v>1.7200000000000009</v>
      </c>
      <c r="M46">
        <f t="shared" si="7"/>
        <v>0.13287841225624272</v>
      </c>
      <c r="N46">
        <f t="shared" si="8"/>
        <v>0.1287219433881242</v>
      </c>
      <c r="O46">
        <f t="shared" si="9"/>
        <v>1.0322902898970836</v>
      </c>
      <c r="P46">
        <f t="shared" si="10"/>
        <v>3.8700000000000019</v>
      </c>
      <c r="Q46">
        <f t="shared" si="11"/>
        <v>2.5121116850438843E-2</v>
      </c>
      <c r="R46">
        <f t="shared" si="12"/>
        <v>2.9288340224232233E-2</v>
      </c>
      <c r="S46">
        <f t="shared" si="13"/>
        <v>0.85771732566990733</v>
      </c>
      <c r="T46">
        <f t="shared" si="14"/>
        <v>6.8800000000000034</v>
      </c>
      <c r="U46">
        <f t="shared" si="15"/>
        <v>2.7760240287779156E-3</v>
      </c>
      <c r="V46">
        <f t="shared" si="16"/>
        <v>4.8768885280600985E-3</v>
      </c>
      <c r="W46">
        <f t="shared" si="17"/>
        <v>0.56922031594643541</v>
      </c>
      <c r="X46">
        <f t="shared" si="18"/>
        <v>10.750000000000005</v>
      </c>
      <c r="Y46">
        <f t="shared" si="19"/>
        <v>1.8138951601164255E-4</v>
      </c>
      <c r="Z46">
        <f t="shared" si="20"/>
        <v>5.6347284783919932E-4</v>
      </c>
      <c r="AA46">
        <f t="shared" si="29"/>
        <v>0.32191349895071869</v>
      </c>
      <c r="AB46">
        <f t="shared" si="22"/>
        <v>43.000000000000021</v>
      </c>
      <c r="AC46" s="19">
        <v>6.6214999999999996E-12</v>
      </c>
      <c r="AD46">
        <f t="shared" si="23"/>
        <v>6.5649203000432777E-14</v>
      </c>
      <c r="AE46">
        <f t="shared" si="24"/>
        <v>2.7979791707575455E-11</v>
      </c>
      <c r="AF46" s="19"/>
      <c r="AG46">
        <f t="shared" si="38"/>
        <v>1.2700000000000007</v>
      </c>
      <c r="AH46">
        <f t="shared" si="26"/>
        <v>0.18759929818410154</v>
      </c>
      <c r="AJ46">
        <f t="shared" si="37"/>
        <v>48</v>
      </c>
      <c r="AK46" s="17">
        <f t="shared" si="2"/>
        <v>0.99999999999573785</v>
      </c>
      <c r="AL46">
        <f t="shared" si="0"/>
        <v>4.262146191535976E-12</v>
      </c>
      <c r="AM46">
        <f t="shared" si="3"/>
        <v>0.60041602152051177</v>
      </c>
    </row>
    <row r="47" spans="1:39" x14ac:dyDescent="0.2">
      <c r="A47">
        <v>44</v>
      </c>
      <c r="B47">
        <v>2.631291931825217</v>
      </c>
      <c r="C47">
        <v>0.44000000000000022</v>
      </c>
      <c r="D47">
        <v>0.55999999999999983</v>
      </c>
      <c r="E47">
        <v>0.64125353990800915</v>
      </c>
      <c r="F47">
        <v>0.63317382361330321</v>
      </c>
      <c r="G47">
        <v>0.23063425364886475</v>
      </c>
      <c r="H47">
        <v>4.0905193750741399E-2</v>
      </c>
      <c r="I47">
        <v>3.7842015004107381E-3</v>
      </c>
      <c r="J47">
        <f t="shared" si="4"/>
        <v>0.44000000000000022</v>
      </c>
      <c r="K47">
        <f t="shared" si="5"/>
        <v>0.64125353990800915</v>
      </c>
      <c r="L47">
        <f t="shared" si="6"/>
        <v>1.7600000000000009</v>
      </c>
      <c r="M47">
        <f t="shared" si="7"/>
        <v>0.12847451984686778</v>
      </c>
      <c r="N47">
        <f t="shared" si="8"/>
        <v>0.12473105273996359</v>
      </c>
      <c r="O47">
        <f t="shared" si="9"/>
        <v>1.0300123106850423</v>
      </c>
      <c r="P47">
        <f t="shared" si="10"/>
        <v>3.9600000000000022</v>
      </c>
      <c r="Q47">
        <f t="shared" si="11"/>
        <v>2.3292833897853783E-2</v>
      </c>
      <c r="R47">
        <f t="shared" si="12"/>
        <v>2.7679573797569305E-2</v>
      </c>
      <c r="S47">
        <f t="shared" si="13"/>
        <v>0.8415170720547458</v>
      </c>
      <c r="T47">
        <f t="shared" si="14"/>
        <v>7.0400000000000036</v>
      </c>
      <c r="U47">
        <f t="shared" si="15"/>
        <v>2.4215576364538093E-3</v>
      </c>
      <c r="V47">
        <f t="shared" si="16"/>
        <v>4.4504831383141673E-3</v>
      </c>
      <c r="W47">
        <f t="shared" si="17"/>
        <v>0.544111181010134</v>
      </c>
      <c r="X47">
        <f t="shared" si="18"/>
        <v>11.000000000000005</v>
      </c>
      <c r="Y47">
        <f t="shared" si="19"/>
        <v>1.4617733783255652E-4</v>
      </c>
      <c r="Z47">
        <f t="shared" si="20"/>
        <v>4.9157985005762012E-4</v>
      </c>
      <c r="AA47">
        <f t="shared" si="29"/>
        <v>0.29736234675897</v>
      </c>
      <c r="AB47">
        <f t="shared" si="22"/>
        <v>44.000000000000021</v>
      </c>
      <c r="AC47" s="19">
        <v>2.7498999999999998E-12</v>
      </c>
      <c r="AD47">
        <f t="shared" si="23"/>
        <v>2.7258596623284472E-14</v>
      </c>
      <c r="AE47">
        <f t="shared" si="24"/>
        <v>1.6776645421457277E-11</v>
      </c>
      <c r="AF47" s="19"/>
      <c r="AG47">
        <f t="shared" si="38"/>
        <v>1.3600000000000008</v>
      </c>
      <c r="AH47">
        <f t="shared" si="26"/>
        <v>0.17330869973658525</v>
      </c>
      <c r="AJ47">
        <f t="shared" si="37"/>
        <v>49</v>
      </c>
      <c r="AK47" s="17">
        <f t="shared" si="2"/>
        <v>0.99999999999744038</v>
      </c>
      <c r="AL47">
        <f t="shared" si="0"/>
        <v>2.5596191832732984E-12</v>
      </c>
      <c r="AM47">
        <f t="shared" si="3"/>
        <v>0.60054701745246153</v>
      </c>
    </row>
    <row r="48" spans="1:39" x14ac:dyDescent="0.2">
      <c r="A48">
        <v>45</v>
      </c>
      <c r="B48">
        <v>2.6613609122366881</v>
      </c>
      <c r="C48">
        <v>0.45000000000000023</v>
      </c>
      <c r="D48">
        <v>0.54999999999999982</v>
      </c>
      <c r="E48">
        <v>0.63982694517113081</v>
      </c>
      <c r="F48">
        <v>0.61491869381244191</v>
      </c>
      <c r="G48">
        <v>0.21411900124001179</v>
      </c>
      <c r="H48">
        <v>3.5655060101270099E-2</v>
      </c>
      <c r="I48">
        <v>3.0416059811604968E-3</v>
      </c>
      <c r="J48">
        <f t="shared" si="4"/>
        <v>0.45000000000000023</v>
      </c>
      <c r="K48">
        <f t="shared" si="5"/>
        <v>0.63982694517113081</v>
      </c>
      <c r="L48">
        <f t="shared" si="6"/>
        <v>1.8000000000000009</v>
      </c>
      <c r="M48">
        <f t="shared" si="7"/>
        <v>0.12421031562932798</v>
      </c>
      <c r="N48">
        <f t="shared" si="8"/>
        <v>0.1208951224732048</v>
      </c>
      <c r="O48">
        <f t="shared" si="9"/>
        <v>1.0274220587919745</v>
      </c>
      <c r="P48">
        <f t="shared" si="10"/>
        <v>4.0500000000000025</v>
      </c>
      <c r="Q48">
        <f t="shared" si="11"/>
        <v>2.1579138446965154E-2</v>
      </c>
      <c r="R48">
        <f t="shared" si="12"/>
        <v>2.6165933201677188E-2</v>
      </c>
      <c r="S48">
        <f t="shared" si="13"/>
        <v>0.82470356706337422</v>
      </c>
      <c r="T48">
        <f t="shared" si="14"/>
        <v>7.2000000000000037</v>
      </c>
      <c r="U48">
        <f t="shared" si="15"/>
        <v>2.1081880678128313E-3</v>
      </c>
      <c r="V48">
        <f t="shared" si="16"/>
        <v>4.0624093467732806E-3</v>
      </c>
      <c r="W48">
        <f t="shared" si="17"/>
        <v>0.51895018149447147</v>
      </c>
      <c r="X48">
        <f t="shared" si="18"/>
        <v>11.250000000000005</v>
      </c>
      <c r="Y48">
        <f t="shared" si="19"/>
        <v>1.1739980859887436E-4</v>
      </c>
      <c r="Z48">
        <f t="shared" si="20"/>
        <v>4.2897041782621425E-4</v>
      </c>
      <c r="AA48">
        <f t="shared" si="29"/>
        <v>0.27367809928197828</v>
      </c>
      <c r="AB48">
        <f t="shared" si="22"/>
        <v>45.000000000000021</v>
      </c>
      <c r="AC48" s="19">
        <v>1.1246000000000001E-12</v>
      </c>
      <c r="AD48">
        <f t="shared" si="23"/>
        <v>1.1145465118266952E-14</v>
      </c>
      <c r="AE48">
        <f t="shared" si="24"/>
        <v>1.0061852952687987E-11</v>
      </c>
      <c r="AF48" s="19"/>
      <c r="AG48">
        <f t="shared" si="38"/>
        <v>1.4500000000000008</v>
      </c>
      <c r="AH48">
        <f t="shared" si="26"/>
        <v>0.16045843989282665</v>
      </c>
      <c r="AJ48">
        <f t="shared" si="37"/>
        <v>50</v>
      </c>
      <c r="AK48" s="17">
        <f t="shared" si="2"/>
        <v>0.99999999999846256</v>
      </c>
      <c r="AL48">
        <f t="shared" si="0"/>
        <v>1.5374368445009168E-12</v>
      </c>
      <c r="AM48">
        <f t="shared" si="3"/>
        <v>0.60065061808718279</v>
      </c>
    </row>
    <row r="49" spans="1:39" x14ac:dyDescent="0.2">
      <c r="A49">
        <v>46</v>
      </c>
      <c r="B49">
        <v>2.6910940211848811</v>
      </c>
      <c r="C49">
        <v>0.46000000000000024</v>
      </c>
      <c r="D49">
        <v>0.53999999999999981</v>
      </c>
      <c r="E49">
        <v>0.6386667865644956</v>
      </c>
      <c r="F49">
        <v>0.59713992242733294</v>
      </c>
      <c r="G49">
        <v>0.19860551136906776</v>
      </c>
      <c r="H49">
        <v>3.1014587275308099E-2</v>
      </c>
      <c r="I49">
        <v>2.4360578832408608E-3</v>
      </c>
      <c r="J49">
        <f t="shared" si="4"/>
        <v>0.46000000000000024</v>
      </c>
      <c r="K49">
        <f t="shared" si="5"/>
        <v>0.6386667865644956</v>
      </c>
      <c r="L49">
        <f t="shared" si="6"/>
        <v>1.840000000000001</v>
      </c>
      <c r="M49">
        <f t="shared" si="7"/>
        <v>0.12007881164458022</v>
      </c>
      <c r="N49">
        <f t="shared" si="8"/>
        <v>0.11720610426594734</v>
      </c>
      <c r="O49">
        <f t="shared" si="9"/>
        <v>1.0245098785308531</v>
      </c>
      <c r="P49">
        <f t="shared" si="10"/>
        <v>4.1400000000000023</v>
      </c>
      <c r="Q49">
        <f t="shared" si="11"/>
        <v>1.9973378532975268E-2</v>
      </c>
      <c r="R49">
        <f t="shared" si="12"/>
        <v>2.474117480418267E-2</v>
      </c>
      <c r="S49">
        <f t="shared" si="13"/>
        <v>0.80729305261602324</v>
      </c>
      <c r="T49">
        <f t="shared" si="14"/>
        <v>7.3600000000000039</v>
      </c>
      <c r="U49">
        <f t="shared" si="15"/>
        <v>1.8315818324807058E-3</v>
      </c>
      <c r="V49">
        <f t="shared" si="16"/>
        <v>3.7090908007681132E-3</v>
      </c>
      <c r="W49">
        <f t="shared" si="17"/>
        <v>0.49380884180603091</v>
      </c>
      <c r="X49">
        <f t="shared" si="18"/>
        <v>11.500000000000005</v>
      </c>
      <c r="Y49">
        <f t="shared" si="19"/>
        <v>9.3953034905610317E-5</v>
      </c>
      <c r="Z49">
        <f t="shared" si="20"/>
        <v>3.7442761768791371E-4</v>
      </c>
      <c r="AA49">
        <f t="shared" si="29"/>
        <v>0.25092442562268574</v>
      </c>
      <c r="AB49">
        <f t="shared" si="22"/>
        <v>46.000000000000021</v>
      </c>
      <c r="AC49" s="19">
        <v>4.5263000000000001E-13</v>
      </c>
      <c r="AD49">
        <f t="shared" si="23"/>
        <v>4.4849436173137716E-15</v>
      </c>
      <c r="AE49">
        <f t="shared" si="24"/>
        <v>6.0361227950599824E-12</v>
      </c>
      <c r="AF49" s="19"/>
      <c r="AG49">
        <f t="shared" si="38"/>
        <v>1.5400000000000009</v>
      </c>
      <c r="AH49">
        <f t="shared" si="26"/>
        <v>0.1488479831114824</v>
      </c>
      <c r="AJ49">
        <f t="shared" si="37"/>
        <v>51</v>
      </c>
      <c r="AK49" s="17">
        <f t="shared" si="2"/>
        <v>0.99999999999907629</v>
      </c>
      <c r="AL49">
        <f t="shared" si="0"/>
        <v>9.2370555648813024E-13</v>
      </c>
      <c r="AM49">
        <f t="shared" si="3"/>
        <v>0.60080878105141533</v>
      </c>
    </row>
    <row r="50" spans="1:39" x14ac:dyDescent="0.2">
      <c r="A50">
        <v>47</v>
      </c>
      <c r="B50">
        <v>2.7205022658419478</v>
      </c>
      <c r="C50">
        <v>0.47000000000000025</v>
      </c>
      <c r="D50">
        <v>0.5299999999999998</v>
      </c>
      <c r="E50">
        <v>0.63776879124118613</v>
      </c>
      <c r="F50">
        <v>0.57981334120413053</v>
      </c>
      <c r="G50">
        <v>0.18403849251406768</v>
      </c>
      <c r="H50">
        <v>2.6919733832608008E-2</v>
      </c>
      <c r="I50">
        <v>1.9438459885602879E-3</v>
      </c>
      <c r="J50">
        <f t="shared" si="4"/>
        <v>0.47000000000000025</v>
      </c>
      <c r="K50">
        <f t="shared" si="5"/>
        <v>0.63776879124118613</v>
      </c>
      <c r="L50">
        <f t="shared" si="6"/>
        <v>1.880000000000001</v>
      </c>
      <c r="M50">
        <f t="shared" si="7"/>
        <v>0.11607351845094672</v>
      </c>
      <c r="N50">
        <f t="shared" si="8"/>
        <v>0.1136565131337622</v>
      </c>
      <c r="O50">
        <f t="shared" si="9"/>
        <v>1.0212658760201447</v>
      </c>
      <c r="P50">
        <f t="shared" si="10"/>
        <v>4.2300000000000022</v>
      </c>
      <c r="Q50">
        <f t="shared" si="11"/>
        <v>1.8469333298691347E-2</v>
      </c>
      <c r="R50">
        <f t="shared" si="12"/>
        <v>2.3399525613910961E-2</v>
      </c>
      <c r="S50">
        <f t="shared" si="13"/>
        <v>0.7893037492910272</v>
      </c>
      <c r="T50">
        <f t="shared" si="14"/>
        <v>7.520000000000004</v>
      </c>
      <c r="U50">
        <f t="shared" si="15"/>
        <v>1.587828328084616E-3</v>
      </c>
      <c r="V50">
        <f t="shared" si="16"/>
        <v>3.387301805174416E-3</v>
      </c>
      <c r="W50">
        <f t="shared" si="17"/>
        <v>0.46875903577858391</v>
      </c>
      <c r="X50">
        <f t="shared" si="18"/>
        <v>11.750000000000007</v>
      </c>
      <c r="Y50">
        <f t="shared" si="19"/>
        <v>7.4910720024601031E-5</v>
      </c>
      <c r="Z50">
        <f t="shared" si="20"/>
        <v>3.2689708757403232E-4</v>
      </c>
      <c r="AA50">
        <f t="shared" si="29"/>
        <v>0.22915689026331879</v>
      </c>
      <c r="AB50">
        <f t="shared" si="22"/>
        <v>47.000000000000028</v>
      </c>
      <c r="AC50" s="19">
        <v>1.7918E-13</v>
      </c>
      <c r="AD50">
        <f t="shared" si="23"/>
        <v>1.7750750828129787E-15</v>
      </c>
      <c r="AE50">
        <f t="shared" si="24"/>
        <v>3.6219363345199075E-12</v>
      </c>
      <c r="AF50" s="19"/>
      <c r="AG50">
        <f t="shared" si="38"/>
        <v>1.630000000000001</v>
      </c>
      <c r="AH50">
        <f t="shared" si="26"/>
        <v>0.138314038120573</v>
      </c>
      <c r="AJ50">
        <f t="shared" si="37"/>
        <v>52</v>
      </c>
      <c r="AK50" s="17">
        <f t="shared" si="2"/>
        <v>0.999999999999445</v>
      </c>
      <c r="AL50">
        <f t="shared" si="0"/>
        <v>5.5500049001011575E-13</v>
      </c>
      <c r="AM50">
        <f t="shared" si="3"/>
        <v>0.6008413461538461</v>
      </c>
    </row>
    <row r="51" spans="1:39" x14ac:dyDescent="0.2">
      <c r="A51">
        <v>48</v>
      </c>
      <c r="B51">
        <v>2.7495960651236828</v>
      </c>
      <c r="C51">
        <v>0.48000000000000026</v>
      </c>
      <c r="D51">
        <v>0.5199999999999998</v>
      </c>
      <c r="E51">
        <v>0.63712968015647264</v>
      </c>
      <c r="F51">
        <v>0.56291651245988472</v>
      </c>
      <c r="G51">
        <v>0.17036608232253958</v>
      </c>
      <c r="H51">
        <v>2.3312636392102008E-2</v>
      </c>
      <c r="I51">
        <v>1.5450982988027308E-3</v>
      </c>
      <c r="J51">
        <f t="shared" si="4"/>
        <v>0.48000000000000026</v>
      </c>
      <c r="K51">
        <f t="shared" si="5"/>
        <v>0.63712968015647264</v>
      </c>
      <c r="L51">
        <f t="shared" si="6"/>
        <v>1.920000000000001</v>
      </c>
      <c r="M51">
        <f t="shared" si="7"/>
        <v>0.11218839932634818</v>
      </c>
      <c r="N51">
        <f t="shared" si="8"/>
        <v>0.11023937664883021</v>
      </c>
      <c r="O51">
        <f t="shared" si="9"/>
        <v>1.0176799138090795</v>
      </c>
      <c r="P51">
        <f t="shared" si="10"/>
        <v>4.3200000000000021</v>
      </c>
      <c r="Q51">
        <f t="shared" si="11"/>
        <v>1.7061176326163632E-2</v>
      </c>
      <c r="R51">
        <f t="shared" si="12"/>
        <v>2.2135641447624543E-2</v>
      </c>
      <c r="S51">
        <f t="shared" si="13"/>
        <v>0.77075590361961388</v>
      </c>
      <c r="T51">
        <f t="shared" si="14"/>
        <v>7.6800000000000042</v>
      </c>
      <c r="U51">
        <f t="shared" si="15"/>
        <v>1.3733997308948776E-3</v>
      </c>
      <c r="V51">
        <f t="shared" si="16"/>
        <v>3.0941306315824067E-3</v>
      </c>
      <c r="W51">
        <f t="shared" si="17"/>
        <v>0.44387257502198302</v>
      </c>
      <c r="X51">
        <f t="shared" si="18"/>
        <v>12.000000000000007</v>
      </c>
      <c r="Y51">
        <f t="shared" si="19"/>
        <v>5.9497302452362468E-5</v>
      </c>
      <c r="Z51">
        <f t="shared" si="20"/>
        <v>2.8546479167585392E-4</v>
      </c>
      <c r="AA51">
        <f t="shared" si="29"/>
        <v>0.20842255923428141</v>
      </c>
      <c r="AB51">
        <f t="shared" si="22"/>
        <v>48.000000000000028</v>
      </c>
      <c r="AC51" s="19">
        <v>6.9721999999999998E-14</v>
      </c>
      <c r="AD51">
        <f t="shared" si="23"/>
        <v>6.9057457325854997E-16</v>
      </c>
      <c r="AE51">
        <f t="shared" si="24"/>
        <v>2.1738114975259093E-12</v>
      </c>
      <c r="AF51" s="19"/>
      <c r="AG51">
        <f t="shared" si="38"/>
        <v>1.7200000000000011</v>
      </c>
      <c r="AH51">
        <f t="shared" si="26"/>
        <v>0.12872194338812418</v>
      </c>
      <c r="AJ51">
        <f t="shared" ref="AJ51:AJ60" si="39">AJ50+1</f>
        <v>53</v>
      </c>
      <c r="AK51" s="17">
        <f t="shared" si="2"/>
        <v>0.99999999999966649</v>
      </c>
      <c r="AL51">
        <f t="shared" si="0"/>
        <v>3.3351099659739702E-13</v>
      </c>
      <c r="AM51">
        <f t="shared" si="3"/>
        <v>0.60092018403680736</v>
      </c>
    </row>
    <row r="52" spans="1:39" x14ac:dyDescent="0.2">
      <c r="A52">
        <v>49</v>
      </c>
      <c r="B52">
        <v>2.7783852927747552</v>
      </c>
      <c r="C52">
        <v>0.49000000000000027</v>
      </c>
      <c r="D52">
        <v>0.50999999999999979</v>
      </c>
      <c r="E52">
        <v>0.63674713453197807</v>
      </c>
      <c r="F52">
        <v>0.54642857142857104</v>
      </c>
      <c r="G52">
        <v>0.15753956027548766</v>
      </c>
      <c r="H52">
        <v>2.0141035546774436E-2</v>
      </c>
      <c r="I52">
        <v>1.2231994196597305E-3</v>
      </c>
      <c r="J52">
        <f t="shared" si="4"/>
        <v>0.49000000000000027</v>
      </c>
      <c r="K52">
        <f t="shared" si="5"/>
        <v>0.63674713453197807</v>
      </c>
      <c r="L52">
        <f t="shared" si="6"/>
        <v>1.9600000000000011</v>
      </c>
      <c r="M52">
        <f t="shared" si="7"/>
        <v>0.10841782956008571</v>
      </c>
      <c r="N52">
        <f t="shared" si="8"/>
        <v>0.10694818973981766</v>
      </c>
      <c r="O52">
        <f t="shared" si="9"/>
        <v>1.0137416053870885</v>
      </c>
      <c r="P52">
        <f t="shared" si="10"/>
        <v>4.4100000000000028</v>
      </c>
      <c r="Q52">
        <f t="shared" si="11"/>
        <v>1.5743442906230271E-2</v>
      </c>
      <c r="R52">
        <f t="shared" si="12"/>
        <v>2.09445695144891E-2</v>
      </c>
      <c r="S52">
        <f t="shared" si="13"/>
        <v>0.75167183051144704</v>
      </c>
      <c r="T52">
        <f t="shared" si="14"/>
        <v>7.8400000000000043</v>
      </c>
      <c r="U52">
        <f t="shared" si="15"/>
        <v>1.1851149243781204E-3</v>
      </c>
      <c r="V52">
        <f t="shared" si="16"/>
        <v>2.8269469939214086E-3</v>
      </c>
      <c r="W52">
        <f t="shared" si="17"/>
        <v>0.41922078020082876</v>
      </c>
      <c r="X52">
        <f t="shared" si="18"/>
        <v>12.250000000000007</v>
      </c>
      <c r="Y52">
        <f t="shared" si="19"/>
        <v>4.7064950264718552E-5</v>
      </c>
      <c r="Z52">
        <f t="shared" si="20"/>
        <v>2.4933791287021624E-4</v>
      </c>
      <c r="AA52">
        <f t="shared" si="29"/>
        <v>0.18875970253756194</v>
      </c>
      <c r="AB52">
        <f t="shared" si="22"/>
        <v>49.000000000000028</v>
      </c>
      <c r="AC52" s="19">
        <v>2.6647999999999999E-14</v>
      </c>
      <c r="AD52">
        <f t="shared" si="23"/>
        <v>2.6388756591358926E-16</v>
      </c>
      <c r="AE52">
        <f t="shared" si="24"/>
        <v>1.3049600583377802E-12</v>
      </c>
      <c r="AF52" s="19"/>
      <c r="AG52">
        <f t="shared" si="38"/>
        <v>1.8100000000000012</v>
      </c>
      <c r="AH52">
        <f t="shared" si="26"/>
        <v>0.11995939651368223</v>
      </c>
      <c r="AJ52">
        <f t="shared" si="39"/>
        <v>54</v>
      </c>
      <c r="AK52" s="17">
        <f t="shared" si="2"/>
        <v>0.99999999999979949</v>
      </c>
      <c r="AL52">
        <f t="shared" si="0"/>
        <v>2.0050627824730327E-13</v>
      </c>
      <c r="AM52">
        <f t="shared" si="3"/>
        <v>0.60119840213049269</v>
      </c>
    </row>
    <row r="53" spans="1:39" x14ac:dyDescent="0.2">
      <c r="A53">
        <v>50</v>
      </c>
      <c r="B53">
        <v>2.8068793164804262</v>
      </c>
      <c r="C53">
        <v>0.50000000000000022</v>
      </c>
      <c r="D53">
        <v>0.49999999999999978</v>
      </c>
      <c r="E53">
        <v>0.63661977236758138</v>
      </c>
      <c r="F53">
        <v>0.53033008588991026</v>
      </c>
      <c r="G53">
        <v>0.14551309082687547</v>
      </c>
      <c r="H53">
        <v>1.7357758090726542E-2</v>
      </c>
      <c r="I53">
        <v>9.6429147860463741E-4</v>
      </c>
      <c r="J53">
        <f t="shared" si="4"/>
        <v>0.50000000000000022</v>
      </c>
      <c r="K53">
        <f t="shared" si="5"/>
        <v>0.63661977236758138</v>
      </c>
      <c r="L53">
        <f t="shared" si="6"/>
        <v>2.0000000000000009</v>
      </c>
      <c r="M53">
        <f t="shared" si="7"/>
        <v>0.10475656017578475</v>
      </c>
      <c r="N53">
        <f t="shared" si="8"/>
        <v>0.10377687435514861</v>
      </c>
      <c r="O53">
        <f t="shared" si="9"/>
        <v>1.0094403095749773</v>
      </c>
      <c r="P53">
        <f t="shared" si="10"/>
        <v>4.5000000000000018</v>
      </c>
      <c r="Q53">
        <f t="shared" si="11"/>
        <v>1.4511000747278442E-2</v>
      </c>
      <c r="R53">
        <f t="shared" si="12"/>
        <v>1.9821714870604874E-2</v>
      </c>
      <c r="S53">
        <f t="shared" si="13"/>
        <v>0.73207595013879989</v>
      </c>
      <c r="T53">
        <f t="shared" si="14"/>
        <v>8.0000000000000036</v>
      </c>
      <c r="U53">
        <f t="shared" si="15"/>
        <v>1.0201069952309445E-3</v>
      </c>
      <c r="V53">
        <f t="shared" si="16"/>
        <v>2.583373169261501E-3</v>
      </c>
      <c r="W53">
        <f t="shared" si="17"/>
        <v>0.39487403808663019</v>
      </c>
      <c r="X53">
        <f t="shared" si="18"/>
        <v>12.500000000000005</v>
      </c>
      <c r="Y53">
        <f t="shared" si="19"/>
        <v>3.7073874609943763E-5</v>
      </c>
      <c r="Z53">
        <f t="shared" si="20"/>
        <v>2.178284230352703E-4</v>
      </c>
      <c r="AA53">
        <f t="shared" si="29"/>
        <v>0.17019759907062654</v>
      </c>
      <c r="AB53">
        <f t="shared" si="22"/>
        <v>50.000000000000021</v>
      </c>
      <c r="AC53" s="19">
        <v>9.9970000000000005E-15</v>
      </c>
      <c r="AD53">
        <f t="shared" si="23"/>
        <v>9.8977748075542693E-17</v>
      </c>
      <c r="AE53">
        <f t="shared" si="24"/>
        <v>7.8354332655085814E-13</v>
      </c>
      <c r="AF53" s="19"/>
      <c r="AG53">
        <f t="shared" si="38"/>
        <v>1.9000000000000012</v>
      </c>
      <c r="AH53">
        <f t="shared" si="26"/>
        <v>0.11193180508616983</v>
      </c>
      <c r="AJ53">
        <f t="shared" si="39"/>
        <v>55</v>
      </c>
      <c r="AK53" s="17">
        <f t="shared" si="2"/>
        <v>0.99999999999987943</v>
      </c>
      <c r="AL53">
        <f t="shared" si="0"/>
        <v>1.20570220474292E-13</v>
      </c>
      <c r="AM53">
        <f t="shared" si="3"/>
        <v>0.6013289036544851</v>
      </c>
    </row>
    <row r="54" spans="1:39" x14ac:dyDescent="0.2">
      <c r="A54">
        <v>51</v>
      </c>
      <c r="B54">
        <v>2.8350870334436276</v>
      </c>
      <c r="C54">
        <v>0.51000000000000023</v>
      </c>
      <c r="D54">
        <v>0.48999999999999977</v>
      </c>
      <c r="E54">
        <v>0.63674713453197807</v>
      </c>
      <c r="F54">
        <v>0.51460293088029319</v>
      </c>
      <c r="G54">
        <v>0.13424349322595014</v>
      </c>
      <c r="H54">
        <v>1.4920249151265195E-2</v>
      </c>
      <c r="I54">
        <v>7.5684703436285734E-4</v>
      </c>
      <c r="J54">
        <f t="shared" si="4"/>
        <v>0.51000000000000023</v>
      </c>
      <c r="K54">
        <f t="shared" si="5"/>
        <v>0.63674713453197807</v>
      </c>
      <c r="L54">
        <f t="shared" si="6"/>
        <v>2.0400000000000009</v>
      </c>
      <c r="M54">
        <f t="shared" si="7"/>
        <v>0.10119968552372766</v>
      </c>
      <c r="N54">
        <f t="shared" si="8"/>
        <v>0.10071974337717944</v>
      </c>
      <c r="O54">
        <f t="shared" si="9"/>
        <v>1.0047651247953533</v>
      </c>
      <c r="P54">
        <f t="shared" si="10"/>
        <v>4.5900000000000016</v>
      </c>
      <c r="Q54">
        <f t="shared" si="11"/>
        <v>1.3359023696718063E-2</v>
      </c>
      <c r="R54">
        <f t="shared" si="12"/>
        <v>1.8762810273931285E-2</v>
      </c>
      <c r="S54">
        <f t="shared" si="13"/>
        <v>0.71199481856291291</v>
      </c>
      <c r="T54">
        <f t="shared" si="14"/>
        <v>8.1600000000000037</v>
      </c>
      <c r="U54">
        <f t="shared" si="15"/>
        <v>8.7579389111766797E-4</v>
      </c>
      <c r="V54">
        <f t="shared" si="16"/>
        <v>2.3612583150523182E-3</v>
      </c>
      <c r="W54">
        <f t="shared" si="17"/>
        <v>0.37090134761400007</v>
      </c>
      <c r="X54">
        <f t="shared" si="18"/>
        <v>12.750000000000005</v>
      </c>
      <c r="Y54">
        <f t="shared" si="19"/>
        <v>2.9075500878236743E-5</v>
      </c>
      <c r="Z54">
        <f t="shared" si="20"/>
        <v>1.9033894215283092E-4</v>
      </c>
      <c r="AA54">
        <f t="shared" si="29"/>
        <v>0.15275644883478881</v>
      </c>
      <c r="AB54">
        <f t="shared" si="22"/>
        <v>51.000000000000021</v>
      </c>
      <c r="AC54" s="19">
        <v>3.6782999999999998E-15</v>
      </c>
      <c r="AD54">
        <f t="shared" si="23"/>
        <v>3.6410664183948292E-17</v>
      </c>
      <c r="AE54">
        <f t="shared" si="24"/>
        <v>4.7056073903301396E-13</v>
      </c>
      <c r="AF54" s="19"/>
      <c r="AG54">
        <f>0.16+AG53</f>
        <v>2.0600000000000014</v>
      </c>
      <c r="AH54">
        <f t="shared" si="26"/>
        <v>9.9232318679979434E-2</v>
      </c>
      <c r="AJ54">
        <f t="shared" si="39"/>
        <v>56</v>
      </c>
      <c r="AK54" s="17">
        <f t="shared" si="2"/>
        <v>0.9999999999999275</v>
      </c>
      <c r="AL54">
        <f t="shared" si="0"/>
        <v>7.2497563508022722E-14</v>
      </c>
      <c r="AM54">
        <f t="shared" si="3"/>
        <v>0.60128913443830567</v>
      </c>
    </row>
    <row r="55" spans="1:39" x14ac:dyDescent="0.2">
      <c r="A55">
        <v>52</v>
      </c>
      <c r="B55">
        <v>2.8630169028100347</v>
      </c>
      <c r="C55">
        <v>0.52000000000000024</v>
      </c>
      <c r="D55">
        <v>0.47999999999999976</v>
      </c>
      <c r="E55">
        <v>0.63712968015647264</v>
      </c>
      <c r="F55">
        <v>0.49923017660270586</v>
      </c>
      <c r="G55">
        <v>0.12369003476909696</v>
      </c>
      <c r="H55">
        <v>1.2790148682621448E-2</v>
      </c>
      <c r="I55">
        <v>5.9130403044417958E-4</v>
      </c>
      <c r="J55">
        <f t="shared" si="4"/>
        <v>0.52000000000000024</v>
      </c>
      <c r="K55">
        <f t="shared" si="5"/>
        <v>0.63712968015647264</v>
      </c>
      <c r="L55">
        <f t="shared" si="6"/>
        <v>2.080000000000001</v>
      </c>
      <c r="M55">
        <f t="shared" si="7"/>
        <v>9.7742614261630847E-2</v>
      </c>
      <c r="N55">
        <f t="shared" si="8"/>
        <v>9.777146826254246E-2</v>
      </c>
      <c r="O55">
        <f t="shared" si="9"/>
        <v>0.99970488321977402</v>
      </c>
      <c r="P55">
        <f t="shared" si="10"/>
        <v>4.6800000000000024</v>
      </c>
      <c r="Q55">
        <f t="shared" si="11"/>
        <v>1.228296810917609E-2</v>
      </c>
      <c r="R55">
        <f t="shared" si="12"/>
        <v>1.7763889035439153E-2</v>
      </c>
      <c r="S55">
        <f t="shared" si="13"/>
        <v>0.69145715134064589</v>
      </c>
      <c r="T55">
        <f t="shared" si="14"/>
        <v>8.3200000000000038</v>
      </c>
      <c r="U55">
        <f t="shared" si="15"/>
        <v>7.4985188883217046E-4</v>
      </c>
      <c r="V55">
        <f t="shared" si="16"/>
        <v>2.1586555953548689E-3</v>
      </c>
      <c r="W55">
        <f t="shared" si="17"/>
        <v>0.34736985855721914</v>
      </c>
      <c r="X55">
        <f t="shared" si="18"/>
        <v>13.000000000000005</v>
      </c>
      <c r="Y55">
        <f t="shared" si="19"/>
        <v>2.269810014566068E-5</v>
      </c>
      <c r="Z55">
        <f t="shared" si="20"/>
        <v>1.6635055620285849E-4</v>
      </c>
      <c r="AA55">
        <f t="shared" si="29"/>
        <v>0.13644739557096019</v>
      </c>
      <c r="AB55">
        <f t="shared" si="22"/>
        <v>52.000000000000021</v>
      </c>
      <c r="AC55" s="19">
        <v>1.3263000000000001E-15</v>
      </c>
      <c r="AD55">
        <f t="shared" si="23"/>
        <v>1.3126133283210634E-17</v>
      </c>
      <c r="AE55">
        <f t="shared" si="24"/>
        <v>2.8265187094963792E-13</v>
      </c>
      <c r="AF55" s="19"/>
      <c r="AG55">
        <f t="shared" ref="AG55:AG103" si="40">0.16+AG54</f>
        <v>2.2200000000000015</v>
      </c>
      <c r="AH55">
        <f t="shared" si="26"/>
        <v>8.8240244680163601E-2</v>
      </c>
      <c r="AJ55">
        <f t="shared" si="39"/>
        <v>57</v>
      </c>
      <c r="AK55" s="17">
        <f t="shared" si="2"/>
        <v>0.99999999999995637</v>
      </c>
      <c r="AL55">
        <f t="shared" si="0"/>
        <v>4.3631764867768652E-14</v>
      </c>
      <c r="AM55">
        <f t="shared" si="3"/>
        <v>0.60183767228177643</v>
      </c>
    </row>
    <row r="56" spans="1:39" x14ac:dyDescent="0.2">
      <c r="A56">
        <v>53</v>
      </c>
      <c r="B56">
        <v>2.8906769752758557</v>
      </c>
      <c r="C56">
        <v>0.53000000000000025</v>
      </c>
      <c r="D56">
        <v>0.46999999999999975</v>
      </c>
      <c r="E56">
        <v>0.63776879124118613</v>
      </c>
      <c r="F56">
        <v>0.48419598791912838</v>
      </c>
      <c r="G56">
        <v>0.1138142446816028</v>
      </c>
      <c r="H56">
        <v>1.0932907508440363E-2</v>
      </c>
      <c r="I56">
        <v>4.5975420778972552E-4</v>
      </c>
      <c r="J56">
        <f t="shared" si="4"/>
        <v>0.53000000000000025</v>
      </c>
      <c r="K56">
        <f t="shared" si="5"/>
        <v>0.63776879124118613</v>
      </c>
      <c r="L56">
        <f t="shared" si="6"/>
        <v>2.120000000000001</v>
      </c>
      <c r="M56">
        <f t="shared" si="7"/>
        <v>9.4381043310795984E-2</v>
      </c>
      <c r="N56">
        <f t="shared" si="8"/>
        <v>9.4927049957661352E-2</v>
      </c>
      <c r="O56">
        <f t="shared" si="9"/>
        <v>0.9942481447900372</v>
      </c>
      <c r="P56">
        <f t="shared" si="10"/>
        <v>4.7700000000000022</v>
      </c>
      <c r="Q56">
        <f t="shared" si="11"/>
        <v>1.1278551546333771E-2</v>
      </c>
      <c r="R56">
        <f t="shared" si="12"/>
        <v>1.6821260517552492E-2</v>
      </c>
      <c r="S56">
        <f t="shared" si="13"/>
        <v>0.67049383930323969</v>
      </c>
      <c r="T56">
        <f t="shared" si="14"/>
        <v>8.480000000000004</v>
      </c>
      <c r="U56">
        <f t="shared" si="15"/>
        <v>6.4019156771568894E-4</v>
      </c>
      <c r="V56">
        <f t="shared" si="16"/>
        <v>1.9738017806048376E-3</v>
      </c>
      <c r="W56">
        <f t="shared" si="17"/>
        <v>0.32434440682261073</v>
      </c>
      <c r="X56">
        <f t="shared" si="18"/>
        <v>13.250000000000007</v>
      </c>
      <c r="Y56">
        <f t="shared" si="19"/>
        <v>1.7634538224030707E-5</v>
      </c>
      <c r="Z56">
        <f t="shared" si="20"/>
        <v>1.4541231349413393E-4</v>
      </c>
      <c r="AA56">
        <f t="shared" si="29"/>
        <v>0.12127266116801107</v>
      </c>
      <c r="AB56">
        <f t="shared" si="22"/>
        <v>53.000000000000028</v>
      </c>
      <c r="AC56" s="19">
        <v>4.6824999999999997E-16</v>
      </c>
      <c r="AD56">
        <f t="shared" si="23"/>
        <v>4.6332573241656088E-18</v>
      </c>
      <c r="AE56">
        <f t="shared" si="24"/>
        <v>1.6981199357630124E-13</v>
      </c>
      <c r="AF56" s="19"/>
      <c r="AG56">
        <f t="shared" si="40"/>
        <v>2.3800000000000017</v>
      </c>
      <c r="AH56">
        <f t="shared" si="26"/>
        <v>7.8670362952326045E-2</v>
      </c>
      <c r="AJ56">
        <f t="shared" si="39"/>
        <v>58</v>
      </c>
      <c r="AK56" s="17">
        <f t="shared" si="2"/>
        <v>0.9999999999999738</v>
      </c>
      <c r="AL56">
        <f t="shared" si="0"/>
        <v>2.6201263381153694E-14</v>
      </c>
      <c r="AM56">
        <f t="shared" si="3"/>
        <v>0.60050890585241734</v>
      </c>
    </row>
    <row r="57" spans="1:39" x14ac:dyDescent="0.2">
      <c r="A57">
        <v>54</v>
      </c>
      <c r="B57">
        <v>2.9180749201717662</v>
      </c>
      <c r="C57">
        <v>0.54000000000000026</v>
      </c>
      <c r="D57">
        <v>0.45999999999999974</v>
      </c>
      <c r="E57">
        <v>0.63866678656449583</v>
      </c>
      <c r="F57">
        <v>0.46948553403344212</v>
      </c>
      <c r="G57">
        <v>0.10457974621271457</v>
      </c>
      <c r="H57">
        <v>9.3174387203147427E-3</v>
      </c>
      <c r="I57">
        <v>3.5567755969592008E-4</v>
      </c>
      <c r="J57">
        <f t="shared" si="4"/>
        <v>0.54000000000000026</v>
      </c>
      <c r="K57">
        <f t="shared" si="5"/>
        <v>0.63866678656449583</v>
      </c>
      <c r="L57">
        <f t="shared" si="6"/>
        <v>2.160000000000001</v>
      </c>
      <c r="M57">
        <f t="shared" si="7"/>
        <v>9.1110934431765059E-2</v>
      </c>
      <c r="N57">
        <f t="shared" si="8"/>
        <v>9.2181792700616452E-2</v>
      </c>
      <c r="O57">
        <f t="shared" si="9"/>
        <v>0.9883831911109684</v>
      </c>
      <c r="P57">
        <f t="shared" si="10"/>
        <v>4.8600000000000021</v>
      </c>
      <c r="Q57">
        <f t="shared" si="11"/>
        <v>1.0341733536323183E-2</v>
      </c>
      <c r="R57">
        <f t="shared" si="12"/>
        <v>1.5931487977675556E-2</v>
      </c>
      <c r="S57">
        <f t="shared" si="13"/>
        <v>0.64913795565202859</v>
      </c>
      <c r="T57">
        <f t="shared" si="14"/>
        <v>8.6400000000000041</v>
      </c>
      <c r="U57">
        <f t="shared" si="15"/>
        <v>5.449360223248169E-4</v>
      </c>
      <c r="V57">
        <f t="shared" si="16"/>
        <v>1.8050990296817546E-3</v>
      </c>
      <c r="W57">
        <f t="shared" si="17"/>
        <v>0.30188705071814875</v>
      </c>
      <c r="X57">
        <f t="shared" si="18"/>
        <v>13.500000000000007</v>
      </c>
      <c r="Y57">
        <f t="shared" si="19"/>
        <v>1.3631846542862125E-5</v>
      </c>
      <c r="Z57">
        <f t="shared" si="20"/>
        <v>1.2713216085655644E-4</v>
      </c>
      <c r="AA57">
        <f t="shared" si="29"/>
        <v>0.10722579126333716</v>
      </c>
      <c r="AB57">
        <f t="shared" si="22"/>
        <v>54.000000000000028</v>
      </c>
      <c r="AC57" s="19">
        <v>1.6171999999999999E-16</v>
      </c>
      <c r="AD57">
        <f t="shared" si="23"/>
        <v>1.5998747008841729E-18</v>
      </c>
      <c r="AE57">
        <f t="shared" si="24"/>
        <v>1.0203805566165612E-13</v>
      </c>
      <c r="AF57" s="19"/>
      <c r="AG57">
        <f t="shared" si="40"/>
        <v>2.5400000000000018</v>
      </c>
      <c r="AH57">
        <f t="shared" si="26"/>
        <v>7.0297392371490589E-2</v>
      </c>
      <c r="AJ57">
        <f t="shared" si="39"/>
        <v>59</v>
      </c>
      <c r="AK57" s="17">
        <f t="shared" si="2"/>
        <v>0.99999999999998423</v>
      </c>
      <c r="AL57">
        <f t="shared" si="0"/>
        <v>1.5765166949677223E-14</v>
      </c>
      <c r="AM57">
        <f t="shared" si="3"/>
        <v>0.60169491525423724</v>
      </c>
    </row>
    <row r="58" spans="1:39" x14ac:dyDescent="0.2">
      <c r="A58">
        <v>55</v>
      </c>
      <c r="B58">
        <v>2.9452180502810608</v>
      </c>
      <c r="C58">
        <v>0.55000000000000027</v>
      </c>
      <c r="D58">
        <v>0.44999999999999973</v>
      </c>
      <c r="E58">
        <v>0.63982694517113092</v>
      </c>
      <c r="F58">
        <v>0.45508490716268807</v>
      </c>
      <c r="G58">
        <v>9.5952104851834988E-2</v>
      </c>
      <c r="H58">
        <v>7.9158007679179399E-3</v>
      </c>
      <c r="I58">
        <v>2.7371641608546433E-4</v>
      </c>
      <c r="J58">
        <f t="shared" si="4"/>
        <v>0.55000000000000027</v>
      </c>
      <c r="K58">
        <f t="shared" si="5"/>
        <v>0.63982694517113092</v>
      </c>
      <c r="L58">
        <f t="shared" si="6"/>
        <v>2.2000000000000011</v>
      </c>
      <c r="M58">
        <f t="shared" si="7"/>
        <v>8.7928493111979311E-2</v>
      </c>
      <c r="N58">
        <f t="shared" si="8"/>
        <v>8.9531280373142827E-2</v>
      </c>
      <c r="O58">
        <f t="shared" si="9"/>
        <v>0.98209801921201711</v>
      </c>
      <c r="P58">
        <f t="shared" si="10"/>
        <v>4.9500000000000028</v>
      </c>
      <c r="Q58">
        <f t="shared" si="11"/>
        <v>9.4686981570298485E-3</v>
      </c>
      <c r="R58">
        <f t="shared" si="12"/>
        <v>1.5091368494284562E-2</v>
      </c>
      <c r="S58">
        <f t="shared" si="13"/>
        <v>0.62742475346857085</v>
      </c>
      <c r="T58">
        <f t="shared" si="14"/>
        <v>8.8000000000000043</v>
      </c>
      <c r="U58">
        <f t="shared" si="15"/>
        <v>4.6240108172319357E-4</v>
      </c>
      <c r="V58">
        <f t="shared" si="16"/>
        <v>1.651098600824988E-3</v>
      </c>
      <c r="W58">
        <f t="shared" si="17"/>
        <v>0.28005661290740008</v>
      </c>
      <c r="X58">
        <f t="shared" si="18"/>
        <v>13.750000000000007</v>
      </c>
      <c r="Y58">
        <f t="shared" si="19"/>
        <v>1.0482359369237416E-5</v>
      </c>
      <c r="Z58">
        <f t="shared" si="20"/>
        <v>1.1116911636407364E-4</v>
      </c>
      <c r="AA58">
        <f t="shared" si="29"/>
        <v>9.4292009436399413E-2</v>
      </c>
      <c r="AB58">
        <f t="shared" si="22"/>
        <v>55.000000000000028</v>
      </c>
      <c r="AC58" s="19">
        <v>5.4583E-17</v>
      </c>
      <c r="AD58">
        <f t="shared" si="23"/>
        <v>5.3987504330360052E-19</v>
      </c>
      <c r="AE58">
        <f t="shared" si="24"/>
        <v>6.1323999119482719E-14</v>
      </c>
      <c r="AF58" s="19"/>
      <c r="AG58">
        <f t="shared" si="40"/>
        <v>2.700000000000002</v>
      </c>
      <c r="AH58">
        <f t="shared" si="26"/>
        <v>6.2940564425544424E-2</v>
      </c>
      <c r="AJ58">
        <f t="shared" si="39"/>
        <v>60</v>
      </c>
      <c r="AK58" s="17">
        <f t="shared" si="2"/>
        <v>0.99999999999999056</v>
      </c>
      <c r="AL58">
        <f t="shared" si="0"/>
        <v>9.4368957093138306E-15</v>
      </c>
      <c r="AM58">
        <f t="shared" si="3"/>
        <v>0.59859154929577463</v>
      </c>
    </row>
    <row r="59" spans="1:39" x14ac:dyDescent="0.2">
      <c r="A59">
        <v>56</v>
      </c>
      <c r="B59">
        <v>2.9721133446193915</v>
      </c>
      <c r="C59">
        <v>0.56000000000000028</v>
      </c>
      <c r="D59">
        <v>0.43999999999999972</v>
      </c>
      <c r="E59">
        <v>0.64125353990800926</v>
      </c>
      <c r="F59">
        <v>0.44098104915549985</v>
      </c>
      <c r="G59">
        <v>8.7898690849464445E-2</v>
      </c>
      <c r="H59">
        <v>6.7029090278690256E-3</v>
      </c>
      <c r="I59">
        <v>2.0948360898963631E-4</v>
      </c>
      <c r="J59">
        <f t="shared" si="4"/>
        <v>0.56000000000000028</v>
      </c>
      <c r="K59">
        <f t="shared" si="5"/>
        <v>0.64125353990800926</v>
      </c>
      <c r="L59">
        <f t="shared" si="6"/>
        <v>2.2400000000000011</v>
      </c>
      <c r="M59">
        <f t="shared" si="7"/>
        <v>8.4830149498980406E-2</v>
      </c>
      <c r="N59">
        <f t="shared" si="8"/>
        <v>8.6971355111201298E-2</v>
      </c>
      <c r="O59">
        <f t="shared" si="9"/>
        <v>0.97538033517491873</v>
      </c>
      <c r="P59">
        <f t="shared" si="10"/>
        <v>5.0400000000000027</v>
      </c>
      <c r="Q59">
        <f t="shared" si="11"/>
        <v>8.655838238620428E-3</v>
      </c>
      <c r="R59">
        <f t="shared" si="12"/>
        <v>1.4297914746873029E-2</v>
      </c>
      <c r="S59">
        <f t="shared" si="13"/>
        <v>0.60539165268931749</v>
      </c>
      <c r="T59">
        <f t="shared" si="14"/>
        <v>8.9600000000000044</v>
      </c>
      <c r="U59">
        <f t="shared" si="15"/>
        <v>3.9107733131864373E-4</v>
      </c>
      <c r="V59">
        <f t="shared" si="16"/>
        <v>1.5104862702811916E-3</v>
      </c>
      <c r="W59">
        <f t="shared" si="17"/>
        <v>0.25890823307241373</v>
      </c>
      <c r="X59">
        <f t="shared" si="18"/>
        <v>14.000000000000007</v>
      </c>
      <c r="Y59">
        <f t="shared" si="19"/>
        <v>8.0161965474787429E-6</v>
      </c>
      <c r="Z59">
        <f t="shared" si="20"/>
        <v>9.7226505045913992E-5</v>
      </c>
      <c r="AA59">
        <f t="shared" si="29"/>
        <v>8.24486753246267E-2</v>
      </c>
      <c r="AB59">
        <f t="shared" si="22"/>
        <v>56.000000000000028</v>
      </c>
      <c r="AC59" s="19">
        <v>1.7985000000000001E-17</v>
      </c>
      <c r="AD59">
        <f t="shared" si="23"/>
        <v>1.7785247482831226E-19</v>
      </c>
      <c r="AE59">
        <f t="shared" si="24"/>
        <v>3.6861292485265849E-14</v>
      </c>
      <c r="AF59" s="19"/>
      <c r="AG59">
        <f t="shared" si="40"/>
        <v>2.8600000000000021</v>
      </c>
      <c r="AH59">
        <f t="shared" si="26"/>
        <v>5.6452858856525283E-2</v>
      </c>
      <c r="AJ59">
        <f t="shared" si="39"/>
        <v>61</v>
      </c>
      <c r="AK59" s="17">
        <f t="shared" si="2"/>
        <v>0.99999999999999434</v>
      </c>
      <c r="AL59">
        <f t="shared" si="0"/>
        <v>5.6621374255882984E-15</v>
      </c>
      <c r="AM59">
        <f t="shared" si="3"/>
        <v>0.6</v>
      </c>
    </row>
    <row r="60" spans="1:39" x14ac:dyDescent="0.2">
      <c r="A60">
        <v>57</v>
      </c>
      <c r="B60">
        <v>2.9987674693770803</v>
      </c>
      <c r="C60">
        <v>0.57000000000000028</v>
      </c>
      <c r="D60">
        <v>0.42999999999999972</v>
      </c>
      <c r="E60">
        <v>0.64295188168614992</v>
      </c>
      <c r="F60">
        <v>0.42716168515347624</v>
      </c>
      <c r="G60">
        <v>8.0388554461640602E-2</v>
      </c>
      <c r="H60">
        <v>5.6562730257468411E-3</v>
      </c>
      <c r="I60">
        <v>1.5939991760593493E-4</v>
      </c>
      <c r="J60">
        <f t="shared" si="4"/>
        <v>0.57000000000000028</v>
      </c>
      <c r="K60">
        <f t="shared" si="5"/>
        <v>0.64295188168614992</v>
      </c>
      <c r="L60">
        <f t="shared" si="6"/>
        <v>2.2800000000000011</v>
      </c>
      <c r="M60">
        <f t="shared" si="7"/>
        <v>8.181254114761885E-2</v>
      </c>
      <c r="N60">
        <f t="shared" si="8"/>
        <v>8.4498097920591111E-2</v>
      </c>
      <c r="O60">
        <f t="shared" si="9"/>
        <v>0.96821754762460965</v>
      </c>
      <c r="P60">
        <f t="shared" si="10"/>
        <v>5.1300000000000026</v>
      </c>
      <c r="Q60">
        <f t="shared" si="11"/>
        <v>7.8997410070302566E-3</v>
      </c>
      <c r="R60">
        <f t="shared" si="12"/>
        <v>1.3548338449939579E-2</v>
      </c>
      <c r="S60">
        <f t="shared" si="13"/>
        <v>0.58307821554793582</v>
      </c>
      <c r="T60">
        <f t="shared" si="14"/>
        <v>9.1200000000000045</v>
      </c>
      <c r="U60">
        <f t="shared" si="15"/>
        <v>3.296137576651256E-4</v>
      </c>
      <c r="V60">
        <f t="shared" si="16"/>
        <v>1.3820692653491286E-3</v>
      </c>
      <c r="W60">
        <f t="shared" si="17"/>
        <v>0.23849293659088852</v>
      </c>
      <c r="X60">
        <f t="shared" si="18"/>
        <v>14.250000000000007</v>
      </c>
      <c r="Y60">
        <f t="shared" si="19"/>
        <v>6.0949008521216805E-6</v>
      </c>
      <c r="Z60">
        <f t="shared" si="20"/>
        <v>8.5046109269257933E-5</v>
      </c>
      <c r="AA60">
        <f t="shared" si="29"/>
        <v>7.1665839913088614E-2</v>
      </c>
      <c r="AB60">
        <f t="shared" si="22"/>
        <v>57.000000000000028</v>
      </c>
      <c r="AC60" s="19">
        <v>5.7787999999999996E-18</v>
      </c>
      <c r="AD60">
        <f t="shared" si="23"/>
        <v>5.7134806891560311E-20</v>
      </c>
      <c r="AE60">
        <f t="shared" si="24"/>
        <v>2.216051779460697E-14</v>
      </c>
      <c r="AF60" s="19"/>
      <c r="AG60">
        <f t="shared" si="40"/>
        <v>3.0200000000000022</v>
      </c>
      <c r="AH60">
        <f t="shared" si="26"/>
        <v>5.0713306413842453E-2</v>
      </c>
      <c r="AJ60">
        <f t="shared" si="39"/>
        <v>62</v>
      </c>
      <c r="AK60" s="17">
        <f t="shared" si="2"/>
        <v>0.99999999999999656</v>
      </c>
      <c r="AL60">
        <f t="shared" si="0"/>
        <v>3.4416913763379853E-15</v>
      </c>
      <c r="AM60">
        <f t="shared" si="3"/>
        <v>0.60784313725490191</v>
      </c>
    </row>
    <row r="61" spans="1:39" x14ac:dyDescent="0.2">
      <c r="A61">
        <v>58</v>
      </c>
      <c r="B61">
        <v>3.0251867972018807</v>
      </c>
      <c r="C61">
        <v>0.58000000000000029</v>
      </c>
      <c r="D61">
        <v>0.41999999999999971</v>
      </c>
      <c r="E61">
        <v>0.64492837537916015</v>
      </c>
      <c r="F61">
        <v>0.41361526350812566</v>
      </c>
      <c r="G61">
        <v>7.3392312537739909E-2</v>
      </c>
      <c r="H61">
        <v>4.755756818869035E-3</v>
      </c>
      <c r="I61">
        <v>1.2055663685250017E-4</v>
      </c>
      <c r="J61">
        <f t="shared" si="4"/>
        <v>0.58000000000000029</v>
      </c>
      <c r="K61">
        <f t="shared" si="5"/>
        <v>0.64492837537916015</v>
      </c>
      <c r="L61">
        <f t="shared" si="6"/>
        <v>2.3200000000000012</v>
      </c>
      <c r="M61">
        <f t="shared" si="7"/>
        <v>7.8872497379555234E-2</v>
      </c>
      <c r="N61">
        <f t="shared" si="8"/>
        <v>8.2107811076558943E-2</v>
      </c>
      <c r="O61">
        <f t="shared" si="9"/>
        <v>0.96059676108053793</v>
      </c>
      <c r="P61">
        <f t="shared" si="10"/>
        <v>5.2200000000000024</v>
      </c>
      <c r="Q61">
        <f t="shared" si="11"/>
        <v>7.1971750127446622E-3</v>
      </c>
      <c r="R61">
        <f t="shared" si="12"/>
        <v>1.2840035265986352E-2</v>
      </c>
      <c r="S61">
        <f t="shared" si="13"/>
        <v>0.56052610944225367</v>
      </c>
      <c r="T61">
        <f t="shared" si="14"/>
        <v>9.2800000000000047</v>
      </c>
      <c r="U61">
        <f t="shared" si="15"/>
        <v>2.7680285773805889E-4</v>
      </c>
      <c r="V61">
        <f t="shared" si="16"/>
        <v>1.2647645424175092E-3</v>
      </c>
      <c r="W61">
        <f t="shared" si="17"/>
        <v>0.21885722476767852</v>
      </c>
      <c r="X61">
        <f t="shared" si="18"/>
        <v>14.500000000000007</v>
      </c>
      <c r="Y61">
        <f t="shared" si="19"/>
        <v>4.6060648946207241E-6</v>
      </c>
      <c r="Z61">
        <f t="shared" si="20"/>
        <v>7.4403106875490472E-5</v>
      </c>
      <c r="AA61">
        <f t="shared" si="29"/>
        <v>6.1906889215375398E-2</v>
      </c>
      <c r="AB61">
        <f t="shared" si="22"/>
        <v>58.000000000000028</v>
      </c>
      <c r="AC61" s="19">
        <v>1.8085E-18</v>
      </c>
      <c r="AD61">
        <f t="shared" si="23"/>
        <v>1.7877025125419911E-20</v>
      </c>
      <c r="AE61">
        <f t="shared" si="24"/>
        <v>1.3324658702896174E-14</v>
      </c>
      <c r="AF61" s="19"/>
      <c r="AG61">
        <f t="shared" si="40"/>
        <v>3.1800000000000024</v>
      </c>
      <c r="AH61">
        <f t="shared" si="26"/>
        <v>4.5621365450992851E-2</v>
      </c>
    </row>
    <row r="62" spans="1:39" x14ac:dyDescent="0.2">
      <c r="A62">
        <v>59</v>
      </c>
      <c r="B62">
        <v>3.051377424980187</v>
      </c>
      <c r="C62">
        <v>0.5900000000000003</v>
      </c>
      <c r="D62">
        <v>0.4099999999999997</v>
      </c>
      <c r="E62">
        <v>0.64719058853232669</v>
      </c>
      <c r="F62">
        <v>0.40033090126603305</v>
      </c>
      <c r="G62">
        <v>6.6882045244038998E-2</v>
      </c>
      <c r="H62">
        <v>3.9833603350007693E-3</v>
      </c>
      <c r="I62">
        <v>9.0599672481025555E-5</v>
      </c>
      <c r="J62">
        <f t="shared" si="4"/>
        <v>0.5900000000000003</v>
      </c>
      <c r="K62">
        <f t="shared" si="5"/>
        <v>0.64719058853232669</v>
      </c>
      <c r="L62">
        <f t="shared" si="6"/>
        <v>2.3600000000000012</v>
      </c>
      <c r="M62">
        <f t="shared" si="7"/>
        <v>7.6007025078869583E-2</v>
      </c>
      <c r="N62">
        <f t="shared" si="8"/>
        <v>7.9797002114187623E-2</v>
      </c>
      <c r="O62">
        <f t="shared" si="9"/>
        <v>0.95250476916545468</v>
      </c>
      <c r="P62">
        <f t="shared" si="10"/>
        <v>5.3100000000000023</v>
      </c>
      <c r="Q62">
        <f t="shared" si="11"/>
        <v>6.5450782086000584E-3</v>
      </c>
      <c r="R62">
        <f t="shared" si="12"/>
        <v>1.2170571043805839E-2</v>
      </c>
      <c r="S62">
        <f t="shared" si="13"/>
        <v>0.53777905613813815</v>
      </c>
      <c r="T62">
        <f t="shared" si="14"/>
        <v>9.4400000000000048</v>
      </c>
      <c r="U62">
        <f t="shared" si="15"/>
        <v>2.3156707240289896E-4</v>
      </c>
      <c r="V62">
        <f t="shared" si="16"/>
        <v>1.1575882612588457E-3</v>
      </c>
      <c r="W62">
        <f t="shared" si="17"/>
        <v>0.2000426923395682</v>
      </c>
      <c r="X62">
        <f t="shared" si="18"/>
        <v>14.750000000000007</v>
      </c>
      <c r="Y62">
        <f t="shared" si="19"/>
        <v>3.4588048923492929E-6</v>
      </c>
      <c r="Z62">
        <f t="shared" si="20"/>
        <v>6.5101688335198274E-5</v>
      </c>
      <c r="AA62">
        <f t="shared" si="29"/>
        <v>5.3129265627343714E-2</v>
      </c>
      <c r="AB62">
        <f t="shared" si="22"/>
        <v>59.000000000000028</v>
      </c>
      <c r="AC62" s="19">
        <v>5.5055999999999996E-19</v>
      </c>
      <c r="AD62">
        <f t="shared" si="23"/>
        <v>5.4412043799916299E-21</v>
      </c>
      <c r="AE62">
        <f t="shared" si="24"/>
        <v>8.0130313866395524E-15</v>
      </c>
      <c r="AF62" s="19"/>
      <c r="AG62">
        <f t="shared" si="40"/>
        <v>3.3400000000000025</v>
      </c>
      <c r="AH62">
        <f t="shared" si="26"/>
        <v>4.1092735016265834E-2</v>
      </c>
    </row>
    <row r="63" spans="1:39" x14ac:dyDescent="0.2">
      <c r="A63">
        <v>60</v>
      </c>
      <c r="B63">
        <v>3.0773451902570854</v>
      </c>
      <c r="C63">
        <v>0.60000000000000031</v>
      </c>
      <c r="D63">
        <v>0.39999999999999969</v>
      </c>
      <c r="E63">
        <v>0.64974733436139676</v>
      </c>
      <c r="F63">
        <v>0.38729833462074126</v>
      </c>
      <c r="G63">
        <v>6.0831201863869103E-2</v>
      </c>
      <c r="H63">
        <v>3.3230197110459448E-3</v>
      </c>
      <c r="I63">
        <v>6.7632050742332664E-5</v>
      </c>
      <c r="J63">
        <f t="shared" si="4"/>
        <v>0.60000000000000031</v>
      </c>
      <c r="K63">
        <f t="shared" si="5"/>
        <v>0.64974733436139676</v>
      </c>
      <c r="L63">
        <f t="shared" si="6"/>
        <v>2.4000000000000012</v>
      </c>
      <c r="M63">
        <f t="shared" si="7"/>
        <v>7.3213295769516296E-2</v>
      </c>
      <c r="N63">
        <f t="shared" si="8"/>
        <v>7.7562369240259471E-2</v>
      </c>
      <c r="O63">
        <f t="shared" si="9"/>
        <v>0.94392804766869154</v>
      </c>
      <c r="P63">
        <f t="shared" si="10"/>
        <v>5.400000000000003</v>
      </c>
      <c r="Q63">
        <f t="shared" si="11"/>
        <v>5.9405470570184681E-3</v>
      </c>
      <c r="R63">
        <f t="shared" si="12"/>
        <v>1.1537669246713822E-2</v>
      </c>
      <c r="S63">
        <f t="shared" si="13"/>
        <v>0.51488276618004669</v>
      </c>
      <c r="T63">
        <f t="shared" si="14"/>
        <v>9.600000000000005</v>
      </c>
      <c r="U63">
        <f t="shared" si="15"/>
        <v>1.9294641957009402E-4</v>
      </c>
      <c r="V63">
        <f t="shared" si="16"/>
        <v>1.0596463247376339E-3</v>
      </c>
      <c r="W63">
        <f t="shared" si="17"/>
        <v>0.18208567808496587</v>
      </c>
      <c r="X63">
        <f t="shared" si="18"/>
        <v>15.000000000000007</v>
      </c>
      <c r="Y63">
        <f t="shared" si="19"/>
        <v>2.5799579903538761E-6</v>
      </c>
      <c r="Z63">
        <f t="shared" si="20"/>
        <v>5.6971259661427207E-5</v>
      </c>
      <c r="AA63">
        <f t="shared" si="29"/>
        <v>4.5285254454372807E-2</v>
      </c>
      <c r="AB63">
        <f t="shared" si="22"/>
        <v>60.000000000000028</v>
      </c>
      <c r="AC63" s="19">
        <v>1.6280999999999999E-19</v>
      </c>
      <c r="AD63">
        <f t="shared" si="23"/>
        <v>1.6087372385962555E-21</v>
      </c>
      <c r="AE63">
        <f t="shared" si="24"/>
        <v>4.8194777934967423E-15</v>
      </c>
      <c r="AF63" s="19"/>
      <c r="AG63">
        <f t="shared" si="40"/>
        <v>3.5000000000000027</v>
      </c>
      <c r="AH63">
        <f t="shared" si="26"/>
        <v>3.7056184523748065E-2</v>
      </c>
    </row>
    <row r="64" spans="1:39" x14ac:dyDescent="0.2">
      <c r="A64">
        <v>61</v>
      </c>
      <c r="B64">
        <v>3.103095686420529</v>
      </c>
      <c r="C64">
        <v>0.61000000000000032</v>
      </c>
      <c r="D64">
        <v>0.38999999999999968</v>
      </c>
      <c r="E64">
        <v>0.65260877087902969</v>
      </c>
      <c r="F64">
        <v>0.3745078738037203</v>
      </c>
      <c r="G64">
        <v>5.5214514743264859E-2</v>
      </c>
      <c r="H64">
        <v>2.7604248918176666E-3</v>
      </c>
      <c r="I64">
        <v>5.0132151627020158E-5</v>
      </c>
      <c r="J64">
        <f t="shared" si="4"/>
        <v>0.61000000000000032</v>
      </c>
      <c r="K64">
        <f t="shared" si="5"/>
        <v>0.65260877087902969</v>
      </c>
      <c r="L64">
        <f t="shared" si="6"/>
        <v>2.4400000000000013</v>
      </c>
      <c r="M64">
        <f t="shared" si="7"/>
        <v>7.0488633839238521E-2</v>
      </c>
      <c r="N64">
        <f t="shared" si="8"/>
        <v>7.5400788017887063E-2</v>
      </c>
      <c r="O64">
        <f t="shared" si="9"/>
        <v>0.93485274746089853</v>
      </c>
      <c r="P64">
        <f t="shared" si="10"/>
        <v>5.4900000000000029</v>
      </c>
      <c r="Q64">
        <f t="shared" si="11"/>
        <v>5.3808265614900342E-3</v>
      </c>
      <c r="R64">
        <f t="shared" si="12"/>
        <v>1.0939199451282635E-2</v>
      </c>
      <c r="S64">
        <f t="shared" si="13"/>
        <v>0.49188485733836085</v>
      </c>
      <c r="T64">
        <f t="shared" si="14"/>
        <v>9.7600000000000051</v>
      </c>
      <c r="U64">
        <f t="shared" si="15"/>
        <v>1.6008721623084776E-4</v>
      </c>
      <c r="V64">
        <f t="shared" si="16"/>
        <v>9.7012586862392177E-4</v>
      </c>
      <c r="W64">
        <f t="shared" si="17"/>
        <v>0.16501695440605454</v>
      </c>
      <c r="X64">
        <f t="shared" si="18"/>
        <v>15.250000000000007</v>
      </c>
      <c r="Y64">
        <f t="shared" si="19"/>
        <v>1.910896637736998E-6</v>
      </c>
      <c r="Z64">
        <f t="shared" si="20"/>
        <v>4.9863151009117706E-5</v>
      </c>
      <c r="AA64">
        <f t="shared" si="29"/>
        <v>3.8322821543860755E-2</v>
      </c>
      <c r="AB64">
        <f t="shared" si="22"/>
        <v>61.000000000000028</v>
      </c>
      <c r="AC64" s="19">
        <v>4.6701000000000003E-20</v>
      </c>
      <c r="AD64">
        <f t="shared" si="23"/>
        <v>4.6136418952628706E-22</v>
      </c>
      <c r="AE64">
        <f t="shared" si="24"/>
        <v>2.8991016977755619E-15</v>
      </c>
      <c r="AF64" s="19"/>
      <c r="AG64">
        <f t="shared" si="40"/>
        <v>3.6600000000000028</v>
      </c>
      <c r="AH64">
        <f t="shared" si="26"/>
        <v>3.3451116763502604E-2</v>
      </c>
    </row>
    <row r="65" spans="1:34" x14ac:dyDescent="0.2">
      <c r="A65">
        <v>62</v>
      </c>
      <c r="B65">
        <v>3.1286342767613702</v>
      </c>
      <c r="C65">
        <v>0.62000000000000033</v>
      </c>
      <c r="D65">
        <v>0.37999999999999967</v>
      </c>
      <c r="E65">
        <v>0.65578651841501001</v>
      </c>
      <c r="F65">
        <v>0.36195036195054248</v>
      </c>
      <c r="G65">
        <v>5.0007920561802803E-2</v>
      </c>
      <c r="H65">
        <v>2.2828529370386105E-3</v>
      </c>
      <c r="I65">
        <v>3.6885340556742817E-5</v>
      </c>
      <c r="J65">
        <f t="shared" si="4"/>
        <v>0.62000000000000033</v>
      </c>
      <c r="K65">
        <f t="shared" si="5"/>
        <v>0.65578651841501001</v>
      </c>
      <c r="L65">
        <f t="shared" si="6"/>
        <v>2.4800000000000013</v>
      </c>
      <c r="M65">
        <f t="shared" si="7"/>
        <v>6.7830505790847706E-2</v>
      </c>
      <c r="N65">
        <f t="shared" si="8"/>
        <v>7.330929919299746E-2</v>
      </c>
      <c r="O65">
        <f t="shared" si="9"/>
        <v>0.92526468725712374</v>
      </c>
      <c r="P65">
        <f t="shared" si="10"/>
        <v>5.5800000000000027</v>
      </c>
      <c r="Q65">
        <f t="shared" si="11"/>
        <v>4.8633011295791543E-3</v>
      </c>
      <c r="R65">
        <f t="shared" si="12"/>
        <v>1.0373166810914792E-2</v>
      </c>
      <c r="S65">
        <f t="shared" si="13"/>
        <v>0.46883475588784718</v>
      </c>
      <c r="T65">
        <f t="shared" si="14"/>
        <v>9.9200000000000053</v>
      </c>
      <c r="U65">
        <f t="shared" si="15"/>
        <v>1.3223179050300321E-4</v>
      </c>
      <c r="V65">
        <f t="shared" si="16"/>
        <v>8.8828759971662345E-4</v>
      </c>
      <c r="W65">
        <f t="shared" si="17"/>
        <v>0.1488614616991018</v>
      </c>
      <c r="X65">
        <f t="shared" si="18"/>
        <v>15.500000000000009</v>
      </c>
      <c r="Y65">
        <f t="shared" si="19"/>
        <v>1.4048681137433649E-6</v>
      </c>
      <c r="Z65">
        <f t="shared" si="20"/>
        <v>4.3647762144189302E-5</v>
      </c>
      <c r="AA65">
        <f t="shared" si="29"/>
        <v>3.218648665428523E-2</v>
      </c>
      <c r="AB65">
        <f t="shared" si="22"/>
        <v>62.000000000000036</v>
      </c>
      <c r="AC65" s="19">
        <v>1.2973E-20</v>
      </c>
      <c r="AD65">
        <f t="shared" si="23"/>
        <v>1.2813618574182149E-22</v>
      </c>
      <c r="AE65">
        <f t="shared" si="24"/>
        <v>1.7441558223677456E-15</v>
      </c>
      <c r="AF65" s="19"/>
      <c r="AG65">
        <f t="shared" si="40"/>
        <v>3.8200000000000029</v>
      </c>
      <c r="AH65">
        <f t="shared" si="26"/>
        <v>3.0225669127470114E-2</v>
      </c>
    </row>
    <row r="66" spans="1:34" x14ac:dyDescent="0.2">
      <c r="A66">
        <v>63</v>
      </c>
      <c r="B66">
        <v>3.1539661075093899</v>
      </c>
      <c r="C66">
        <v>0.63000000000000034</v>
      </c>
      <c r="D66">
        <v>0.36999999999999966</v>
      </c>
      <c r="E66">
        <v>0.65929379831296886</v>
      </c>
      <c r="F66">
        <v>0.34961713753353474</v>
      </c>
      <c r="G66">
        <v>4.5188488204435308E-2</v>
      </c>
      <c r="H66">
        <v>1.8790156488523555E-3</v>
      </c>
      <c r="I66">
        <v>2.6926991502283714E-5</v>
      </c>
      <c r="J66">
        <f t="shared" si="4"/>
        <v>0.63000000000000034</v>
      </c>
      <c r="K66">
        <f t="shared" si="5"/>
        <v>0.65929379831296886</v>
      </c>
      <c r="L66">
        <f t="shared" si="6"/>
        <v>2.5200000000000014</v>
      </c>
      <c r="M66">
        <f t="shared" si="7"/>
        <v>6.5236510415878149E-2</v>
      </c>
      <c r="N66">
        <f t="shared" si="8"/>
        <v>7.1285097547164541E-2</v>
      </c>
      <c r="O66">
        <f t="shared" si="9"/>
        <v>0.91514934622507249</v>
      </c>
      <c r="P66">
        <f t="shared" si="10"/>
        <v>5.6700000000000035</v>
      </c>
      <c r="Q66">
        <f t="shared" si="11"/>
        <v>4.3854861855412213E-3</v>
      </c>
      <c r="R66">
        <f t="shared" si="12"/>
        <v>9.8377023905838346E-3</v>
      </c>
      <c r="S66">
        <f t="shared" si="13"/>
        <v>0.4457835794807935</v>
      </c>
      <c r="T66">
        <f t="shared" si="14"/>
        <v>10.080000000000005</v>
      </c>
      <c r="U66">
        <f t="shared" si="15"/>
        <v>1.0870909524093483E-4</v>
      </c>
      <c r="V66">
        <f t="shared" si="16"/>
        <v>8.1345889226329263E-4</v>
      </c>
      <c r="W66">
        <f t="shared" si="17"/>
        <v>0.13363809317822159</v>
      </c>
      <c r="X66">
        <f t="shared" si="18"/>
        <v>15.750000000000009</v>
      </c>
      <c r="Y66">
        <f t="shared" si="19"/>
        <v>1.024779973169447E-6</v>
      </c>
      <c r="Z66">
        <f t="shared" si="20"/>
        <v>3.8212085584124151E-5</v>
      </c>
      <c r="AA66">
        <f t="shared" si="29"/>
        <v>2.6818216213647574E-2</v>
      </c>
      <c r="AB66">
        <f t="shared" si="22"/>
        <v>63.000000000000036</v>
      </c>
      <c r="AC66" s="19">
        <v>3.4836999999999997E-21</v>
      </c>
      <c r="AD66">
        <f t="shared" si="23"/>
        <v>3.4402167270374319E-23</v>
      </c>
      <c r="AE66">
        <f t="shared" si="24"/>
        <v>1.0494544928107888E-15</v>
      </c>
      <c r="AF66" s="19"/>
      <c r="AG66">
        <f t="shared" si="40"/>
        <v>3.9800000000000031</v>
      </c>
      <c r="AH66">
        <f t="shared" si="26"/>
        <v>2.7335216050743707E-2</v>
      </c>
    </row>
    <row r="67" spans="1:34" x14ac:dyDescent="0.2">
      <c r="A67">
        <v>64</v>
      </c>
      <c r="B67">
        <v>3.1790961199349406</v>
      </c>
      <c r="C67">
        <v>0.64000000000000035</v>
      </c>
      <c r="D67">
        <v>0.35999999999999965</v>
      </c>
      <c r="E67">
        <v>0.6631455962162307</v>
      </c>
      <c r="F67">
        <v>0.33749999999999958</v>
      </c>
      <c r="G67">
        <v>4.0734352593712143E-2</v>
      </c>
      <c r="H67">
        <v>1.5389202757499891E-3</v>
      </c>
      <c r="I67">
        <v>1.9495171186870356E-5</v>
      </c>
      <c r="J67">
        <f t="shared" si="4"/>
        <v>0.64000000000000035</v>
      </c>
      <c r="K67">
        <f t="shared" si="5"/>
        <v>0.6631455962162307</v>
      </c>
      <c r="L67">
        <f t="shared" si="6"/>
        <v>2.5600000000000014</v>
      </c>
      <c r="M67">
        <f t="shared" si="7"/>
        <v>6.2704369797859594E-2</v>
      </c>
      <c r="N67">
        <f t="shared" si="8"/>
        <v>6.9325521674659663E-2</v>
      </c>
      <c r="O67">
        <f t="shared" si="9"/>
        <v>0.90449185643531516</v>
      </c>
      <c r="P67">
        <f t="shared" si="10"/>
        <v>5.7600000000000033</v>
      </c>
      <c r="Q67">
        <f t="shared" si="11"/>
        <v>3.9450204600408193E-3</v>
      </c>
      <c r="R67">
        <f t="shared" si="12"/>
        <v>9.331054289517856E-3</v>
      </c>
      <c r="S67">
        <f t="shared" si="13"/>
        <v>0.42278400035379732</v>
      </c>
      <c r="T67">
        <f t="shared" si="14"/>
        <v>10.240000000000006</v>
      </c>
      <c r="U67">
        <f t="shared" si="15"/>
        <v>8.8926143892727725E-5</v>
      </c>
      <c r="V67">
        <f t="shared" si="16"/>
        <v>7.4502756295776091E-4</v>
      </c>
      <c r="W67">
        <f t="shared" si="17"/>
        <v>0.11935953555824265</v>
      </c>
      <c r="X67">
        <f t="shared" si="18"/>
        <v>16.000000000000007</v>
      </c>
      <c r="Y67">
        <f t="shared" si="19"/>
        <v>7.4136319224994407E-7</v>
      </c>
      <c r="Z67">
        <f t="shared" si="20"/>
        <v>3.3457556441221206E-5</v>
      </c>
      <c r="AA67">
        <f t="shared" si="29"/>
        <v>2.2158318511765297E-2</v>
      </c>
      <c r="AB67">
        <f t="shared" si="22"/>
        <v>64.000000000000028</v>
      </c>
      <c r="AC67" s="19">
        <v>9.0272999999999992E-22</v>
      </c>
      <c r="AD67">
        <f t="shared" si="23"/>
        <v>8.9128504439630857E-24</v>
      </c>
      <c r="AE67">
        <f t="shared" si="24"/>
        <v>6.3153388544210232E-16</v>
      </c>
      <c r="AF67" s="19"/>
      <c r="AG67">
        <f t="shared" si="40"/>
        <v>4.1400000000000032</v>
      </c>
      <c r="AH67">
        <f t="shared" si="26"/>
        <v>2.4741174804182656E-2</v>
      </c>
    </row>
    <row r="68" spans="1:34" x14ac:dyDescent="0.2">
      <c r="A68">
        <v>65</v>
      </c>
      <c r="B68">
        <v>3.2040290615968403</v>
      </c>
      <c r="C68">
        <v>0.65000000000000036</v>
      </c>
      <c r="D68">
        <v>0.34999999999999964</v>
      </c>
      <c r="E68">
        <v>0.66735885413029494</v>
      </c>
      <c r="F68">
        <v>0.32559117829667178</v>
      </c>
      <c r="G68">
        <v>3.6624653914670444E-2</v>
      </c>
      <c r="H68">
        <v>1.2537421748121096E-3</v>
      </c>
      <c r="I68">
        <v>1.3991494721066546E-5</v>
      </c>
      <c r="J68">
        <f t="shared" si="4"/>
        <v>0.65000000000000036</v>
      </c>
      <c r="K68">
        <f t="shared" si="5"/>
        <v>0.66735885413029494</v>
      </c>
      <c r="L68">
        <f t="shared" si="6"/>
        <v>2.6000000000000014</v>
      </c>
      <c r="M68">
        <f t="shared" si="7"/>
        <v>6.0231921063091082E-2</v>
      </c>
      <c r="N68">
        <f t="shared" si="8"/>
        <v>6.7428044593231498E-2</v>
      </c>
      <c r="O68">
        <f t="shared" si="9"/>
        <v>0.89327699515013415</v>
      </c>
      <c r="P68">
        <f t="shared" si="10"/>
        <v>5.8500000000000032</v>
      </c>
      <c r="Q68">
        <f t="shared" si="11"/>
        <v>3.5396588926632552E-3</v>
      </c>
      <c r="R68">
        <f t="shared" si="12"/>
        <v>8.8515794777308688E-3</v>
      </c>
      <c r="S68">
        <f t="shared" si="13"/>
        <v>0.39989008759040801</v>
      </c>
      <c r="T68">
        <f t="shared" si="14"/>
        <v>10.400000000000006</v>
      </c>
      <c r="U68">
        <f t="shared" si="15"/>
        <v>7.23601973035874E-5</v>
      </c>
      <c r="V68">
        <f t="shared" si="16"/>
        <v>6.8243625380996927E-4</v>
      </c>
      <c r="W68">
        <f t="shared" si="17"/>
        <v>0.10603217062342173</v>
      </c>
      <c r="X68">
        <f t="shared" si="18"/>
        <v>16.250000000000007</v>
      </c>
      <c r="Y68">
        <f t="shared" si="19"/>
        <v>5.3165436358638553E-7</v>
      </c>
      <c r="Z68">
        <f t="shared" si="20"/>
        <v>2.9298185048631742E-5</v>
      </c>
      <c r="AA68">
        <f t="shared" si="29"/>
        <v>1.8146324173456418E-2</v>
      </c>
      <c r="AB68">
        <f t="shared" si="22"/>
        <v>65.000000000000028</v>
      </c>
      <c r="AC68" s="19">
        <v>2.2527E-22</v>
      </c>
      <c r="AD68">
        <f t="shared" si="23"/>
        <v>2.2236979750844546E-24</v>
      </c>
      <c r="AE68">
        <f t="shared" si="24"/>
        <v>3.8008674604720336E-16</v>
      </c>
      <c r="AF68" s="19"/>
      <c r="AG68">
        <f t="shared" si="40"/>
        <v>4.3000000000000034</v>
      </c>
      <c r="AH68">
        <f t="shared" si="26"/>
        <v>2.2410043623681656E-2</v>
      </c>
    </row>
    <row r="69" spans="1:34" x14ac:dyDescent="0.2">
      <c r="A69">
        <v>66</v>
      </c>
      <c r="B69">
        <v>3.228769496808924</v>
      </c>
      <c r="C69">
        <v>0.66000000000000036</v>
      </c>
      <c r="D69">
        <v>0.33999999999999964</v>
      </c>
      <c r="E69">
        <v>0.6719526964107122</v>
      </c>
      <c r="F69">
        <v>0.31388330199729803</v>
      </c>
      <c r="G69">
        <v>3.2839481728391365E-2</v>
      </c>
      <c r="H69">
        <v>1.0157084249688589E-3</v>
      </c>
      <c r="I69">
        <v>9.9488723686934069E-6</v>
      </c>
      <c r="J69">
        <f t="shared" ref="J69:J102" si="41">$C69*(K$1)</f>
        <v>0.66000000000000036</v>
      </c>
      <c r="K69">
        <f t="shared" ref="K69:K102" si="42">E69/(K$1)</f>
        <v>0.6719526964107122</v>
      </c>
      <c r="L69">
        <f t="shared" ref="L69:L103" si="43">$C69*(M$1)</f>
        <v>2.6400000000000015</v>
      </c>
      <c r="M69">
        <f t="shared" ref="M69:M103" si="44">F69*M$1/(M$1+C69)^2</f>
        <v>5.7817108806074526E-2</v>
      </c>
      <c r="N69">
        <f t="shared" ref="N69:N103" si="45">_xlfn.CHISQ.DIST(L69,1,0)</f>
        <v>6.5590265108278409E-2</v>
      </c>
      <c r="O69">
        <f t="shared" ref="O69:O103" si="46">M69/N69</f>
        <v>0.88148917694765039</v>
      </c>
      <c r="P69">
        <f t="shared" ref="P69:P103" si="47">$C69*(Q$1)</f>
        <v>5.9400000000000031</v>
      </c>
      <c r="Q69">
        <f t="shared" ref="Q69:Q103" si="48">G69*Q$1/(Q$1+$J69)^2</f>
        <v>3.1672660900805682E-3</v>
      </c>
      <c r="R69">
        <f t="shared" ref="R69:R103" si="49">_xlfn.CHISQ.DIST(P69,1,0)</f>
        <v>8.397736280303927E-3</v>
      </c>
      <c r="S69">
        <f t="shared" ref="S69:S103" si="50">Q69/R69</f>
        <v>0.37715712715450261</v>
      </c>
      <c r="T69">
        <f t="shared" ref="T69:T103" si="51">$C69*(U$1)</f>
        <v>10.560000000000006</v>
      </c>
      <c r="U69">
        <f t="shared" ref="U69:U103" si="52">H69*U$1/(U$1+$J69)^2</f>
        <v>5.8551637219720087E-5</v>
      </c>
      <c r="V69">
        <f t="shared" ref="V69:V103" si="53">_xlfn.CHISQ.DIST(T69,1,0)</f>
        <v>6.2517736008810764E-4</v>
      </c>
      <c r="W69">
        <f t="shared" ref="W69:W103" si="54">U69/V69</f>
        <v>9.3656042201317513E-2</v>
      </c>
      <c r="X69">
        <f t="shared" ref="X69:X103" si="55">$C69*(Y$1)</f>
        <v>16.500000000000011</v>
      </c>
      <c r="Y69">
        <f t="shared" ref="Y69:Y103" si="56">I69*Y$1/(Y$1+$J69)^2</f>
        <v>3.7774659999753223E-7</v>
      </c>
      <c r="Z69">
        <f t="shared" ref="Z69:Z103" si="57">_xlfn.CHISQ.DIST($C69*Y$1,1,0)</f>
        <v>2.5658934493672048E-5</v>
      </c>
      <c r="AA69">
        <f t="shared" si="29"/>
        <v>1.4721835004126585E-2</v>
      </c>
      <c r="AB69">
        <f t="shared" ref="AB69:AB103" si="58">$C69*(AC$1)</f>
        <v>66.000000000000043</v>
      </c>
      <c r="AC69" s="19">
        <v>5.4016E-23</v>
      </c>
      <c r="AD69">
        <f t="shared" ref="AD69:AD103" si="59">AC69*AC$1/(AC$1+$J69)^2</f>
        <v>5.3309986001786195E-25</v>
      </c>
      <c r="AE69">
        <f t="shared" ref="AE69:AE103" si="60">_xlfn.CHISQ.DIST($C69*AC$1,1,0)</f>
        <v>2.2878112710515114E-16</v>
      </c>
      <c r="AF69" s="19"/>
      <c r="AG69">
        <f t="shared" si="40"/>
        <v>4.4600000000000035</v>
      </c>
      <c r="AH69">
        <f t="shared" ref="AH69:AH132" si="61">_xlfn.CHISQ.DIST(AG69,1,0)</f>
        <v>2.0312619898369098E-2</v>
      </c>
    </row>
    <row r="70" spans="1:34" x14ac:dyDescent="0.2">
      <c r="A70">
        <v>67</v>
      </c>
      <c r="B70">
        <v>3.2533218163906379</v>
      </c>
      <c r="C70">
        <v>0.67000000000000037</v>
      </c>
      <c r="D70">
        <v>0.32999999999999963</v>
      </c>
      <c r="E70">
        <v>0.6769486960269856</v>
      </c>
      <c r="F70">
        <v>0.30236937478185505</v>
      </c>
      <c r="G70">
        <v>2.9359823526071416E-2</v>
      </c>
      <c r="H70">
        <v>8.1799148165385765E-4</v>
      </c>
      <c r="I70">
        <v>7.0050491772064616E-6</v>
      </c>
      <c r="J70">
        <f t="shared" si="41"/>
        <v>0.67000000000000037</v>
      </c>
      <c r="K70">
        <f t="shared" si="42"/>
        <v>0.6769486960269856</v>
      </c>
      <c r="L70">
        <f t="shared" si="43"/>
        <v>2.6800000000000015</v>
      </c>
      <c r="M70">
        <f t="shared" si="44"/>
        <v>5.5457978124867385E-2</v>
      </c>
      <c r="N70">
        <f t="shared" si="45"/>
        <v>6.3809899858950581E-2</v>
      </c>
      <c r="O70">
        <f t="shared" si="46"/>
        <v>0.86911244567778967</v>
      </c>
      <c r="P70">
        <f t="shared" si="47"/>
        <v>6.0300000000000029</v>
      </c>
      <c r="Q70">
        <f t="shared" si="48"/>
        <v>2.8258102890167968E-3</v>
      </c>
      <c r="R70">
        <f t="shared" si="49"/>
        <v>7.9680774503373391E-3</v>
      </c>
      <c r="S70">
        <f t="shared" si="50"/>
        <v>0.35464141841356756</v>
      </c>
      <c r="T70">
        <f t="shared" si="51"/>
        <v>10.720000000000006</v>
      </c>
      <c r="U70">
        <f t="shared" si="52"/>
        <v>4.7097468471974666E-5</v>
      </c>
      <c r="V70">
        <f t="shared" si="53"/>
        <v>5.7278844748046281E-4</v>
      </c>
      <c r="W70">
        <f t="shared" si="54"/>
        <v>8.2224892417337228E-2</v>
      </c>
      <c r="X70">
        <f t="shared" si="55"/>
        <v>16.750000000000011</v>
      </c>
      <c r="Y70">
        <f t="shared" si="56"/>
        <v>2.657660243915143E-7</v>
      </c>
      <c r="Z70">
        <f t="shared" si="57"/>
        <v>2.2474310371192355E-5</v>
      </c>
      <c r="AA70">
        <f t="shared" si="29"/>
        <v>1.1825325004507104E-2</v>
      </c>
      <c r="AB70">
        <f t="shared" si="58"/>
        <v>67.000000000000043</v>
      </c>
      <c r="AC70" s="19">
        <v>1.2416E-23</v>
      </c>
      <c r="AD70">
        <f t="shared" si="59"/>
        <v>1.2251282849726539E-25</v>
      </c>
      <c r="AE70">
        <f t="shared" si="60"/>
        <v>1.3772333183447672E-16</v>
      </c>
      <c r="AF70" s="19"/>
      <c r="AG70">
        <f t="shared" si="40"/>
        <v>4.6200000000000037</v>
      </c>
      <c r="AH70">
        <f t="shared" si="61"/>
        <v>1.8423359421778859E-2</v>
      </c>
    </row>
    <row r="71" spans="1:34" x14ac:dyDescent="0.2">
      <c r="A71">
        <v>68</v>
      </c>
      <c r="B71">
        <v>3.2776902467605744</v>
      </c>
      <c r="C71">
        <v>0.68000000000000038</v>
      </c>
      <c r="D71">
        <v>0.31999999999999962</v>
      </c>
      <c r="E71">
        <v>0.68237118896741422</v>
      </c>
      <c r="F71">
        <v>0.29104275004359914</v>
      </c>
      <c r="G71">
        <v>2.6167517324532742E-2</v>
      </c>
      <c r="H71">
        <v>6.5461204952653831E-4</v>
      </c>
      <c r="I71">
        <v>4.880997391593266E-6</v>
      </c>
      <c r="J71">
        <f t="shared" si="41"/>
        <v>0.68000000000000038</v>
      </c>
      <c r="K71">
        <f t="shared" si="42"/>
        <v>0.68237118896741422</v>
      </c>
      <c r="L71">
        <f t="shared" si="43"/>
        <v>2.7200000000000015</v>
      </c>
      <c r="M71">
        <f t="shared" si="44"/>
        <v>5.3152668208707544E-2</v>
      </c>
      <c r="N71">
        <f t="shared" si="45"/>
        <v>6.2084775982495004E-2</v>
      </c>
      <c r="O71">
        <f t="shared" si="46"/>
        <v>0.85613046624657396</v>
      </c>
      <c r="P71">
        <f t="shared" si="47"/>
        <v>6.1200000000000037</v>
      </c>
      <c r="Q71">
        <f t="shared" si="48"/>
        <v>2.5133577786779705E-3</v>
      </c>
      <c r="R71">
        <f t="shared" si="49"/>
        <v>7.5612437776711701E-3</v>
      </c>
      <c r="S71">
        <f t="shared" si="50"/>
        <v>0.3324000458892854</v>
      </c>
      <c r="T71">
        <f t="shared" si="51"/>
        <v>10.880000000000006</v>
      </c>
      <c r="U71">
        <f t="shared" si="52"/>
        <v>3.7645397323955993E-5</v>
      </c>
      <c r="V71">
        <f t="shared" si="53"/>
        <v>5.2484810873996675E-4</v>
      </c>
      <c r="W71">
        <f t="shared" si="54"/>
        <v>7.1726270319109039E-2</v>
      </c>
      <c r="X71">
        <f t="shared" si="55"/>
        <v>17.000000000000011</v>
      </c>
      <c r="Y71">
        <f t="shared" si="56"/>
        <v>1.8503698586884051E-7</v>
      </c>
      <c r="Z71">
        <f t="shared" si="57"/>
        <v>1.9687134527509503E-5</v>
      </c>
      <c r="AA71">
        <f t="shared" si="29"/>
        <v>9.3988785219241543E-3</v>
      </c>
      <c r="AB71">
        <f t="shared" si="58"/>
        <v>68.000000000000043</v>
      </c>
      <c r="AC71" s="19">
        <v>2.7285000000000001E-24</v>
      </c>
      <c r="AD71">
        <f t="shared" si="59"/>
        <v>2.6917674947425441E-26</v>
      </c>
      <c r="AE71">
        <f t="shared" si="60"/>
        <v>8.2916932060910958E-17</v>
      </c>
      <c r="AF71" s="19"/>
      <c r="AG71">
        <f t="shared" si="40"/>
        <v>4.7800000000000038</v>
      </c>
      <c r="AH71">
        <f t="shared" si="61"/>
        <v>1.6719847261311073E-2</v>
      </c>
    </row>
    <row r="72" spans="1:34" x14ac:dyDescent="0.2">
      <c r="A72">
        <v>69</v>
      </c>
      <c r="B72">
        <v>3.3018788584263192</v>
      </c>
      <c r="C72">
        <v>0.69000000000000039</v>
      </c>
      <c r="D72">
        <v>0.30999999999999961</v>
      </c>
      <c r="E72">
        <v>0.68824764657231641</v>
      </c>
      <c r="F72">
        <v>0.27989710842441295</v>
      </c>
      <c r="G72">
        <v>2.3245207947341126E-2</v>
      </c>
      <c r="H72">
        <v>5.203504263573143E-4</v>
      </c>
      <c r="I72">
        <v>3.3633589165554659E-6</v>
      </c>
      <c r="J72">
        <f t="shared" si="41"/>
        <v>0.69000000000000039</v>
      </c>
      <c r="K72">
        <f t="shared" si="42"/>
        <v>0.68824764657231641</v>
      </c>
      <c r="L72">
        <f t="shared" si="43"/>
        <v>2.7600000000000016</v>
      </c>
      <c r="M72">
        <f t="shared" si="44"/>
        <v>5.0899406426487048E-2</v>
      </c>
      <c r="N72">
        <f t="shared" si="45"/>
        <v>6.0412824339980492E-2</v>
      </c>
      <c r="O72">
        <f t="shared" si="46"/>
        <v>0.84252651622517216</v>
      </c>
      <c r="P72">
        <f t="shared" si="47"/>
        <v>6.2100000000000035</v>
      </c>
      <c r="Q72">
        <f t="shared" si="48"/>
        <v>2.2280677421753418E-3</v>
      </c>
      <c r="R72">
        <f t="shared" si="49"/>
        <v>7.1759581859162352E-3</v>
      </c>
      <c r="S72">
        <f t="shared" si="50"/>
        <v>0.31049062500785174</v>
      </c>
      <c r="T72">
        <f t="shared" si="51"/>
        <v>11.040000000000006</v>
      </c>
      <c r="U72">
        <f t="shared" si="52"/>
        <v>2.988843834946364E-5</v>
      </c>
      <c r="V72">
        <f t="shared" si="53"/>
        <v>4.8097221546682838E-4</v>
      </c>
      <c r="W72">
        <f t="shared" si="54"/>
        <v>6.2141715027039815E-2</v>
      </c>
      <c r="X72">
        <f t="shared" si="55"/>
        <v>17.250000000000011</v>
      </c>
      <c r="Y72">
        <f t="shared" si="56"/>
        <v>1.2740457255025847E-7</v>
      </c>
      <c r="Z72">
        <f t="shared" si="57"/>
        <v>1.7247478398947606E-5</v>
      </c>
      <c r="AA72">
        <f t="shared" ref="AA72:AA103" si="62">Y72/Z72</f>
        <v>7.3868521301080365E-3</v>
      </c>
      <c r="AB72">
        <f t="shared" si="58"/>
        <v>69.000000000000043</v>
      </c>
      <c r="AC72" s="19">
        <v>5.7163999999999996E-25</v>
      </c>
      <c r="AD72">
        <f t="shared" si="59"/>
        <v>5.6383227061116213E-27</v>
      </c>
      <c r="AE72">
        <f t="shared" si="60"/>
        <v>4.9925899111795459E-17</v>
      </c>
      <c r="AF72" s="19"/>
      <c r="AG72">
        <f t="shared" si="40"/>
        <v>4.9400000000000039</v>
      </c>
      <c r="AH72">
        <f t="shared" si="61"/>
        <v>1.5182357761713883E-2</v>
      </c>
    </row>
    <row r="73" spans="1:34" x14ac:dyDescent="0.2">
      <c r="A73">
        <v>70</v>
      </c>
      <c r="B73">
        <v>3.3258915739188182</v>
      </c>
      <c r="C73">
        <v>0.7000000000000004</v>
      </c>
      <c r="D73">
        <v>0.2999999999999996</v>
      </c>
      <c r="E73">
        <v>0.69460911804285685</v>
      </c>
      <c r="F73">
        <v>0.26892643710023811</v>
      </c>
      <c r="G73">
        <v>2.0576306673909448E-2</v>
      </c>
      <c r="H73">
        <v>4.1066563899006301E-4</v>
      </c>
      <c r="I73">
        <v>2.29025421194063E-6</v>
      </c>
      <c r="J73">
        <f t="shared" si="41"/>
        <v>0.7000000000000004</v>
      </c>
      <c r="K73">
        <f t="shared" si="42"/>
        <v>0.69460911804285685</v>
      </c>
      <c r="L73">
        <f t="shared" si="43"/>
        <v>2.8000000000000016</v>
      </c>
      <c r="M73">
        <f t="shared" si="44"/>
        <v>4.8696502870120069E-2</v>
      </c>
      <c r="N73">
        <f t="shared" si="45"/>
        <v>5.8792073252544409E-2</v>
      </c>
      <c r="O73">
        <f t="shared" si="46"/>
        <v>0.82828347728003582</v>
      </c>
      <c r="P73">
        <f t="shared" si="47"/>
        <v>6.3000000000000034</v>
      </c>
      <c r="Q73">
        <f t="shared" si="48"/>
        <v>1.9681874807650655E-3</v>
      </c>
      <c r="R73">
        <f t="shared" si="49"/>
        <v>6.8110202751480477E-3</v>
      </c>
      <c r="S73">
        <f t="shared" si="50"/>
        <v>0.28897102067755687</v>
      </c>
      <c r="T73">
        <f t="shared" si="51"/>
        <v>11.200000000000006</v>
      </c>
      <c r="U73">
        <f t="shared" si="52"/>
        <v>2.35600065396429E-5</v>
      </c>
      <c r="V73">
        <f t="shared" si="53"/>
        <v>4.4081052544684015E-4</v>
      </c>
      <c r="W73">
        <f t="shared" si="54"/>
        <v>5.3447014487144173E-2</v>
      </c>
      <c r="X73">
        <f t="shared" si="55"/>
        <v>17.500000000000011</v>
      </c>
      <c r="Y73">
        <f t="shared" si="56"/>
        <v>8.6687694436729926E-8</v>
      </c>
      <c r="Z73">
        <f t="shared" si="57"/>
        <v>1.5111734848619676E-5</v>
      </c>
      <c r="AA73">
        <f t="shared" si="62"/>
        <v>5.7364488793057462E-3</v>
      </c>
      <c r="AB73">
        <f t="shared" si="58"/>
        <v>70.000000000000043</v>
      </c>
      <c r="AC73" s="19">
        <v>1.1382000000000001E-25</v>
      </c>
      <c r="AD73">
        <f t="shared" si="59"/>
        <v>1.1224309673398427E-27</v>
      </c>
      <c r="AE73">
        <f t="shared" si="60"/>
        <v>3.0064513407081391E-17</v>
      </c>
      <c r="AF73" s="19"/>
      <c r="AG73">
        <f t="shared" si="40"/>
        <v>5.1000000000000041</v>
      </c>
      <c r="AH73">
        <f t="shared" si="61"/>
        <v>1.3793486333463344E-2</v>
      </c>
    </row>
    <row r="74" spans="1:34" x14ac:dyDescent="0.2">
      <c r="A74">
        <v>71</v>
      </c>
      <c r="B74">
        <v>3.3497321752151068</v>
      </c>
      <c r="C74">
        <v>0.71000000000000041</v>
      </c>
      <c r="D74">
        <v>0.28999999999999959</v>
      </c>
      <c r="E74">
        <v>0.70149075854506282</v>
      </c>
      <c r="F74">
        <v>0.25812501065716265</v>
      </c>
      <c r="G74">
        <v>1.8144953972827709E-2</v>
      </c>
      <c r="H74">
        <v>3.2162175261228685E-4</v>
      </c>
      <c r="I74">
        <v>1.539877178801145E-6</v>
      </c>
      <c r="J74">
        <f t="shared" si="41"/>
        <v>0.71000000000000041</v>
      </c>
      <c r="K74">
        <f t="shared" si="42"/>
        <v>0.70149075854506282</v>
      </c>
      <c r="L74">
        <f t="shared" si="43"/>
        <v>2.8400000000000016</v>
      </c>
      <c r="M74">
        <f t="shared" si="44"/>
        <v>4.6542345311671431E-2</v>
      </c>
      <c r="N74">
        <f t="shared" si="45"/>
        <v>5.7220642702594277E-2</v>
      </c>
      <c r="O74">
        <f t="shared" si="46"/>
        <v>0.81338382642041329</v>
      </c>
      <c r="P74">
        <f t="shared" si="47"/>
        <v>6.3900000000000041</v>
      </c>
      <c r="Q74">
        <f t="shared" si="48"/>
        <v>1.7320479885309329E-3</v>
      </c>
      <c r="R74">
        <f t="shared" si="49"/>
        <v>6.4653012718748981E-3</v>
      </c>
      <c r="S74">
        <f t="shared" si="50"/>
        <v>0.26789903760024619</v>
      </c>
      <c r="T74">
        <f t="shared" si="51"/>
        <v>11.360000000000007</v>
      </c>
      <c r="U74">
        <f t="shared" si="52"/>
        <v>1.8429455200308961E-5</v>
      </c>
      <c r="V74">
        <f t="shared" si="53"/>
        <v>4.0404361017498794E-4</v>
      </c>
      <c r="W74">
        <f t="shared" si="54"/>
        <v>4.561253967691091E-2</v>
      </c>
      <c r="X74">
        <f t="shared" si="55"/>
        <v>17.750000000000011</v>
      </c>
      <c r="Y74">
        <f t="shared" si="56"/>
        <v>5.8240076680354368E-8</v>
      </c>
      <c r="Z74">
        <f t="shared" si="57"/>
        <v>1.3241810247422217E-5</v>
      </c>
      <c r="AA74">
        <f t="shared" si="62"/>
        <v>4.3981959862090577E-3</v>
      </c>
      <c r="AB74">
        <f t="shared" si="58"/>
        <v>71.000000000000043</v>
      </c>
      <c r="AC74" s="19">
        <v>2.1463000000000001E-26</v>
      </c>
      <c r="AD74">
        <f t="shared" si="59"/>
        <v>2.1161440792515926E-28</v>
      </c>
      <c r="AE74">
        <f t="shared" si="60"/>
        <v>1.8106177930604364E-17</v>
      </c>
      <c r="AF74" s="19"/>
      <c r="AG74">
        <f t="shared" si="40"/>
        <v>5.2600000000000042</v>
      </c>
      <c r="AH74">
        <f t="shared" si="61"/>
        <v>1.2537839508996059E-2</v>
      </c>
    </row>
    <row r="75" spans="1:34" x14ac:dyDescent="0.2">
      <c r="A75">
        <v>72</v>
      </c>
      <c r="B75">
        <v>3.3734043106890872</v>
      </c>
      <c r="C75">
        <v>0.72000000000000042</v>
      </c>
      <c r="D75">
        <v>0.27999999999999958</v>
      </c>
      <c r="E75">
        <v>0.70893246245401997</v>
      </c>
      <c r="F75">
        <v>0.2474873734152912</v>
      </c>
      <c r="G75">
        <v>1.5935985065769532E-2</v>
      </c>
      <c r="H75">
        <v>2.4982078831654512E-4</v>
      </c>
      <c r="I75">
        <v>1.0213848069630686E-6</v>
      </c>
      <c r="J75">
        <f t="shared" si="41"/>
        <v>0.72000000000000042</v>
      </c>
      <c r="K75">
        <f t="shared" si="42"/>
        <v>0.70893246245401997</v>
      </c>
      <c r="L75">
        <f t="shared" si="43"/>
        <v>2.8800000000000017</v>
      </c>
      <c r="M75">
        <f t="shared" si="44"/>
        <v>4.4435394537361957E-2</v>
      </c>
      <c r="N75">
        <f t="shared" si="45"/>
        <v>5.5696738959070596E-2</v>
      </c>
      <c r="O75">
        <f t="shared" si="46"/>
        <v>0.7978096270594196</v>
      </c>
      <c r="P75">
        <f t="shared" si="47"/>
        <v>6.480000000000004</v>
      </c>
      <c r="Q75">
        <f t="shared" si="48"/>
        <v>1.5180598485148541E-3</v>
      </c>
      <c r="R75">
        <f t="shared" si="49"/>
        <v>6.1377393516681899E-3</v>
      </c>
      <c r="S75">
        <f t="shared" si="50"/>
        <v>0.24733208133093126</v>
      </c>
      <c r="T75">
        <f t="shared" si="51"/>
        <v>11.520000000000007</v>
      </c>
      <c r="U75">
        <f t="shared" si="52"/>
        <v>1.4298023643949609E-5</v>
      </c>
      <c r="V75">
        <f t="shared" si="53"/>
        <v>3.7038007092476396E-4</v>
      </c>
      <c r="W75">
        <f t="shared" si="54"/>
        <v>3.8603652751214024E-2</v>
      </c>
      <c r="X75">
        <f t="shared" si="55"/>
        <v>18.000000000000011</v>
      </c>
      <c r="Y75">
        <f t="shared" si="56"/>
        <v>3.8600015017082997E-8</v>
      </c>
      <c r="Z75">
        <f t="shared" si="57"/>
        <v>1.1604420995562256E-5</v>
      </c>
      <c r="AA75">
        <f t="shared" si="62"/>
        <v>3.3263197734591282E-3</v>
      </c>
      <c r="AB75">
        <f t="shared" si="58"/>
        <v>72.000000000000043</v>
      </c>
      <c r="AC75" s="19">
        <v>3.8186000000000001E-27</v>
      </c>
      <c r="AD75">
        <f t="shared" si="59"/>
        <v>3.7642003784033752E-29</v>
      </c>
      <c r="AE75">
        <f t="shared" si="60"/>
        <v>1.0905421830205037E-17</v>
      </c>
      <c r="AF75" s="19"/>
      <c r="AG75">
        <f t="shared" si="40"/>
        <v>5.4200000000000044</v>
      </c>
      <c r="AH75">
        <f t="shared" si="61"/>
        <v>1.1401772640027888E-2</v>
      </c>
    </row>
    <row r="76" spans="1:34" x14ac:dyDescent="0.2">
      <c r="A76">
        <v>73</v>
      </c>
      <c r="B76">
        <v>3.3969115016265872</v>
      </c>
      <c r="C76">
        <v>0.73000000000000043</v>
      </c>
      <c r="D76">
        <v>0.26999999999999957</v>
      </c>
      <c r="E76">
        <v>0.716979626694912</v>
      </c>
      <c r="F76">
        <v>0.23700832307216396</v>
      </c>
      <c r="G76">
        <v>1.393489809519062E-2</v>
      </c>
      <c r="H76">
        <v>1.9234173193800617E-4</v>
      </c>
      <c r="I76">
        <v>6.6766734992771169E-7</v>
      </c>
      <c r="J76">
        <f t="shared" si="41"/>
        <v>0.73000000000000043</v>
      </c>
      <c r="K76">
        <f t="shared" si="42"/>
        <v>0.716979626694912</v>
      </c>
      <c r="L76">
        <f t="shared" si="43"/>
        <v>2.9200000000000017</v>
      </c>
      <c r="M76">
        <f t="shared" si="44"/>
        <v>4.2374180025327772E-2</v>
      </c>
      <c r="N76">
        <f t="shared" si="45"/>
        <v>5.4218649590011533E-2</v>
      </c>
      <c r="O76">
        <f t="shared" si="46"/>
        <v>0.78154251988478485</v>
      </c>
      <c r="P76">
        <f t="shared" si="47"/>
        <v>6.5700000000000038</v>
      </c>
      <c r="Q76">
        <f t="shared" si="48"/>
        <v>1.3247094243095496E-3</v>
      </c>
      <c r="R76">
        <f t="shared" si="49"/>
        <v>5.8273353031996922E-3</v>
      </c>
      <c r="S76">
        <f t="shared" si="50"/>
        <v>0.22732678924141775</v>
      </c>
      <c r="T76">
        <f t="shared" si="51"/>
        <v>11.680000000000007</v>
      </c>
      <c r="U76">
        <f t="shared" si="52"/>
        <v>1.0995161760116455E-5</v>
      </c>
      <c r="V76">
        <f t="shared" si="53"/>
        <v>3.3955401503263025E-4</v>
      </c>
      <c r="W76">
        <f t="shared" si="54"/>
        <v>3.2381186124569458E-2</v>
      </c>
      <c r="X76">
        <f t="shared" si="55"/>
        <v>18.250000000000011</v>
      </c>
      <c r="Y76">
        <f t="shared" si="56"/>
        <v>2.5212770767423783E-8</v>
      </c>
      <c r="Z76">
        <f t="shared" si="57"/>
        <v>1.0170480794909822E-5</v>
      </c>
      <c r="AA76">
        <f t="shared" si="62"/>
        <v>2.4790146381321924E-3</v>
      </c>
      <c r="AB76">
        <f t="shared" si="58"/>
        <v>73.000000000000043</v>
      </c>
      <c r="AC76" s="19">
        <v>6.3823999999999996E-28</v>
      </c>
      <c r="AD76">
        <f t="shared" si="59"/>
        <v>6.290227472676898E-30</v>
      </c>
      <c r="AE76">
        <f t="shared" si="60"/>
        <v>6.5690118649621406E-18</v>
      </c>
      <c r="AF76" s="19"/>
      <c r="AG76">
        <f t="shared" si="40"/>
        <v>5.5800000000000045</v>
      </c>
      <c r="AH76">
        <f t="shared" si="61"/>
        <v>1.0373166810914783E-2</v>
      </c>
    </row>
    <row r="77" spans="1:34" x14ac:dyDescent="0.2">
      <c r="A77">
        <v>74</v>
      </c>
      <c r="B77">
        <v>3.4202571483375466</v>
      </c>
      <c r="C77">
        <v>0.74000000000000044</v>
      </c>
      <c r="D77">
        <v>0.25999999999999956</v>
      </c>
      <c r="E77">
        <v>0.7256840763020983</v>
      </c>
      <c r="F77">
        <v>0.22668289555044713</v>
      </c>
      <c r="G77">
        <v>1.2127824693109955E-2</v>
      </c>
      <c r="H77">
        <v>1.4668516010214318E-4</v>
      </c>
      <c r="I77">
        <v>4.2965109507778519E-7</v>
      </c>
      <c r="J77">
        <f t="shared" si="41"/>
        <v>0.74000000000000044</v>
      </c>
      <c r="K77">
        <f t="shared" si="42"/>
        <v>0.7256840763020983</v>
      </c>
      <c r="L77">
        <f t="shared" si="43"/>
        <v>2.9600000000000017</v>
      </c>
      <c r="M77">
        <f t="shared" si="44"/>
        <v>4.0357295937340366E-2</v>
      </c>
      <c r="N77">
        <f t="shared" si="45"/>
        <v>5.2784738829324516E-2</v>
      </c>
      <c r="O77">
        <f t="shared" si="46"/>
        <v>0.76456371353532027</v>
      </c>
      <c r="P77">
        <f t="shared" si="47"/>
        <v>6.6600000000000037</v>
      </c>
      <c r="Q77">
        <f t="shared" si="48"/>
        <v>1.1505553238196136E-3</v>
      </c>
      <c r="R77">
        <f t="shared" si="49"/>
        <v>5.5331485054185923E-3</v>
      </c>
      <c r="S77">
        <f t="shared" si="50"/>
        <v>0.20793863072586594</v>
      </c>
      <c r="T77">
        <f t="shared" si="51"/>
        <v>11.840000000000007</v>
      </c>
      <c r="U77">
        <f t="shared" si="52"/>
        <v>8.3752013064890482E-6</v>
      </c>
      <c r="V77">
        <f t="shared" si="53"/>
        <v>3.1132276700592681E-4</v>
      </c>
      <c r="W77">
        <f t="shared" si="54"/>
        <v>2.6901987885549036E-2</v>
      </c>
      <c r="X77">
        <f t="shared" si="55"/>
        <v>18.500000000000011</v>
      </c>
      <c r="Y77">
        <f t="shared" si="56"/>
        <v>1.621208404791539E-8</v>
      </c>
      <c r="Z77">
        <f t="shared" si="57"/>
        <v>8.9145668075170303E-6</v>
      </c>
      <c r="AA77">
        <f t="shared" si="62"/>
        <v>1.8186059286969362E-3</v>
      </c>
      <c r="AB77">
        <f t="shared" si="58"/>
        <v>74.000000000000043</v>
      </c>
      <c r="AC77" s="19">
        <v>9.9747999999999996E-29</v>
      </c>
      <c r="AD77">
        <f t="shared" si="59"/>
        <v>9.8287956002689491E-31</v>
      </c>
      <c r="AE77">
        <f t="shared" si="60"/>
        <v>3.9572945371299765E-18</v>
      </c>
      <c r="AF77" s="19"/>
      <c r="AG77">
        <f t="shared" si="40"/>
        <v>5.7400000000000047</v>
      </c>
      <c r="AH77">
        <f t="shared" si="61"/>
        <v>9.4412382358907455E-3</v>
      </c>
    </row>
    <row r="78" spans="1:34" x14ac:dyDescent="0.2">
      <c r="A78">
        <v>75</v>
      </c>
      <c r="B78">
        <v>3.4434445358954444</v>
      </c>
      <c r="C78">
        <v>0.75000000000000044</v>
      </c>
      <c r="D78">
        <v>0.24999999999999956</v>
      </c>
      <c r="E78">
        <v>0.73510519389572315</v>
      </c>
      <c r="F78">
        <v>0.21650635094610921</v>
      </c>
      <c r="G78">
        <v>1.0501502769938831E-2</v>
      </c>
      <c r="H78">
        <v>1.1072304791913016E-4</v>
      </c>
      <c r="I78">
        <v>2.7184274645978567E-7</v>
      </c>
      <c r="J78">
        <f t="shared" si="41"/>
        <v>0.75000000000000044</v>
      </c>
      <c r="K78">
        <f t="shared" si="42"/>
        <v>0.73510519389572315</v>
      </c>
      <c r="L78">
        <f t="shared" si="43"/>
        <v>3.0000000000000018</v>
      </c>
      <c r="M78">
        <f t="shared" si="44"/>
        <v>3.8383397397648171E-2</v>
      </c>
      <c r="N78">
        <f t="shared" si="45"/>
        <v>5.1393443267923035E-2</v>
      </c>
      <c r="O78">
        <f t="shared" si="46"/>
        <v>0.74685397507905404</v>
      </c>
      <c r="P78">
        <f t="shared" si="47"/>
        <v>6.7500000000000036</v>
      </c>
      <c r="Q78">
        <f t="shared" si="48"/>
        <v>9.942251143137354E-4</v>
      </c>
      <c r="R78">
        <f t="shared" si="49"/>
        <v>5.2542931922660262E-3</v>
      </c>
      <c r="S78">
        <f t="shared" si="50"/>
        <v>0.18922147621628144</v>
      </c>
      <c r="T78">
        <f t="shared" si="51"/>
        <v>12.000000000000007</v>
      </c>
      <c r="U78">
        <f t="shared" si="52"/>
        <v>6.3143462390949706E-6</v>
      </c>
      <c r="V78">
        <f t="shared" si="53"/>
        <v>2.8546479167585392E-4</v>
      </c>
      <c r="W78">
        <f t="shared" si="54"/>
        <v>2.2119527252470871E-2</v>
      </c>
      <c r="X78">
        <f t="shared" si="55"/>
        <v>18.750000000000011</v>
      </c>
      <c r="Y78">
        <f t="shared" si="56"/>
        <v>1.0249514429627134E-8</v>
      </c>
      <c r="Z78">
        <f t="shared" si="57"/>
        <v>7.8144544123035602E-6</v>
      </c>
      <c r="AA78">
        <f t="shared" si="62"/>
        <v>1.3116097284398595E-3</v>
      </c>
      <c r="AB78">
        <f t="shared" si="58"/>
        <v>75.000000000000043</v>
      </c>
      <c r="AC78" s="19">
        <v>1.4500000000000001E-29</v>
      </c>
      <c r="AD78">
        <f t="shared" si="59"/>
        <v>1.4284922633597894E-31</v>
      </c>
      <c r="AE78">
        <f t="shared" si="60"/>
        <v>2.3841652996954545E-18</v>
      </c>
      <c r="AF78" s="19"/>
      <c r="AG78">
        <f t="shared" si="40"/>
        <v>5.9000000000000048</v>
      </c>
      <c r="AH78">
        <f t="shared" si="61"/>
        <v>8.5963747210568101E-3</v>
      </c>
    </row>
    <row r="79" spans="1:34" x14ac:dyDescent="0.2">
      <c r="A79">
        <v>76</v>
      </c>
      <c r="B79">
        <v>3.4664768395312975</v>
      </c>
      <c r="C79">
        <v>0.76000000000000045</v>
      </c>
      <c r="D79">
        <v>0.23999999999999955</v>
      </c>
      <c r="E79">
        <v>0.74531130771480603</v>
      </c>
      <c r="F79">
        <v>0.20647416048350514</v>
      </c>
      <c r="G79">
        <v>9.0432513619523938E-3</v>
      </c>
      <c r="H79">
        <v>8.2653357342427075E-5</v>
      </c>
      <c r="I79">
        <v>1.6887321237571389E-7</v>
      </c>
      <c r="J79">
        <f t="shared" si="41"/>
        <v>0.76000000000000045</v>
      </c>
      <c r="K79">
        <f t="shared" si="42"/>
        <v>0.74531130771480603</v>
      </c>
      <c r="L79">
        <f t="shared" si="43"/>
        <v>3.0400000000000018</v>
      </c>
      <c r="M79">
        <f t="shared" si="44"/>
        <v>3.6451197034726553E-2</v>
      </c>
      <c r="N79">
        <f t="shared" si="45"/>
        <v>5.0043267842281088E-2</v>
      </c>
      <c r="O79">
        <f t="shared" si="46"/>
        <v>0.72839362028890686</v>
      </c>
      <c r="P79">
        <f t="shared" si="47"/>
        <v>6.8400000000000043</v>
      </c>
      <c r="Q79">
        <f t="shared" si="48"/>
        <v>8.5441227007159056E-4</v>
      </c>
      <c r="R79">
        <f t="shared" si="49"/>
        <v>4.9899349817056462E-3</v>
      </c>
      <c r="S79">
        <f t="shared" si="50"/>
        <v>0.17122713486329588</v>
      </c>
      <c r="T79">
        <f t="shared" si="51"/>
        <v>12.160000000000007</v>
      </c>
      <c r="U79">
        <f t="shared" si="52"/>
        <v>4.7079566271795591E-6</v>
      </c>
      <c r="V79">
        <f t="shared" si="53"/>
        <v>2.6177780894381914E-4</v>
      </c>
      <c r="W79">
        <f t="shared" si="54"/>
        <v>1.7984552037372835E-2</v>
      </c>
      <c r="X79">
        <f t="shared" si="55"/>
        <v>19.000000000000011</v>
      </c>
      <c r="Y79">
        <f t="shared" si="56"/>
        <v>6.3622254720364977E-9</v>
      </c>
      <c r="Z79">
        <f t="shared" si="57"/>
        <v>6.850711634843062E-6</v>
      </c>
      <c r="AA79">
        <f t="shared" si="62"/>
        <v>9.2869555911212216E-4</v>
      </c>
      <c r="AB79">
        <f t="shared" si="58"/>
        <v>76.000000000000043</v>
      </c>
      <c r="AC79" s="19">
        <v>1.9487999999999999E-30</v>
      </c>
      <c r="AD79">
        <f t="shared" si="59"/>
        <v>1.9195125383725211E-32</v>
      </c>
      <c r="AE79">
        <f t="shared" si="60"/>
        <v>1.4365242355507304E-18</v>
      </c>
      <c r="AF79" s="19"/>
      <c r="AG79">
        <f t="shared" si="40"/>
        <v>6.0600000000000049</v>
      </c>
      <c r="AH79">
        <f t="shared" si="61"/>
        <v>7.8299947988000277E-3</v>
      </c>
    </row>
    <row r="80" spans="1:34" x14ac:dyDescent="0.2">
      <c r="A80">
        <v>77</v>
      </c>
      <c r="B80">
        <v>3.4893571297073835</v>
      </c>
      <c r="C80">
        <v>0.77000000000000046</v>
      </c>
      <c r="D80">
        <v>0.22999999999999954</v>
      </c>
      <c r="E80">
        <v>0.75638141052231467</v>
      </c>
      <c r="F80">
        <v>0.19658199439287502</v>
      </c>
      <c r="G80">
        <v>7.7409473939007416E-3</v>
      </c>
      <c r="H80">
        <v>6.0959036324588286E-5</v>
      </c>
      <c r="I80">
        <v>1.0284022848387359E-7</v>
      </c>
      <c r="J80">
        <f t="shared" si="41"/>
        <v>0.77000000000000046</v>
      </c>
      <c r="K80">
        <f t="shared" si="42"/>
        <v>0.75638141052231467</v>
      </c>
      <c r="L80">
        <f t="shared" si="43"/>
        <v>3.0800000000000018</v>
      </c>
      <c r="M80">
        <f t="shared" si="44"/>
        <v>3.4559461764060842E-2</v>
      </c>
      <c r="N80">
        <f t="shared" si="45"/>
        <v>4.8732782096034884E-2</v>
      </c>
      <c r="O80">
        <f t="shared" si="46"/>
        <v>0.70916250371170075</v>
      </c>
      <c r="P80">
        <f t="shared" si="47"/>
        <v>6.9300000000000042</v>
      </c>
      <c r="Q80">
        <f t="shared" si="48"/>
        <v>7.2987333590814616E-4</v>
      </c>
      <c r="R80">
        <f t="shared" si="49"/>
        <v>4.7392876479791252E-3</v>
      </c>
      <c r="S80">
        <f t="shared" si="50"/>
        <v>0.15400486109328493</v>
      </c>
      <c r="T80">
        <f t="shared" si="51"/>
        <v>12.320000000000007</v>
      </c>
      <c r="U80">
        <f t="shared" si="52"/>
        <v>3.4681027048877023E-6</v>
      </c>
      <c r="V80">
        <f t="shared" si="53"/>
        <v>2.4007708174325409E-4</v>
      </c>
      <c r="W80">
        <f t="shared" si="54"/>
        <v>1.4445788326420093E-2</v>
      </c>
      <c r="X80">
        <f t="shared" si="55"/>
        <v>19.250000000000011</v>
      </c>
      <c r="Y80">
        <f t="shared" si="56"/>
        <v>3.8714549005069011E-9</v>
      </c>
      <c r="Z80">
        <f t="shared" si="57"/>
        <v>6.0063455040757886E-6</v>
      </c>
      <c r="AA80">
        <f t="shared" si="62"/>
        <v>6.4456080621399614E-4</v>
      </c>
      <c r="AB80">
        <f t="shared" si="58"/>
        <v>77.000000000000043</v>
      </c>
      <c r="AC80" s="19">
        <v>2.4056999999999999E-31</v>
      </c>
      <c r="AD80">
        <f t="shared" si="59"/>
        <v>2.3690757706298597E-33</v>
      </c>
      <c r="AE80">
        <f t="shared" si="60"/>
        <v>8.6561973646868519E-19</v>
      </c>
      <c r="AF80" s="19"/>
      <c r="AG80">
        <f t="shared" si="40"/>
        <v>6.2200000000000051</v>
      </c>
      <c r="AH80">
        <f t="shared" si="61"/>
        <v>7.1344259515045512E-3</v>
      </c>
    </row>
    <row r="81" spans="1:34" x14ac:dyDescent="0.2">
      <c r="A81">
        <v>78</v>
      </c>
      <c r="B81">
        <v>3.5120883768935518</v>
      </c>
      <c r="C81">
        <v>0.78000000000000047</v>
      </c>
      <c r="D81">
        <v>0.21999999999999953</v>
      </c>
      <c r="E81">
        <v>0.76840730613751485</v>
      </c>
      <c r="F81">
        <v>0.18682571063385786</v>
      </c>
      <c r="G81">
        <v>6.5830042297251867E-3</v>
      </c>
      <c r="H81">
        <v>4.4371086950756219E-5</v>
      </c>
      <c r="I81">
        <v>6.1284663997379553E-8</v>
      </c>
      <c r="J81">
        <f t="shared" si="41"/>
        <v>0.78000000000000047</v>
      </c>
      <c r="K81">
        <f t="shared" si="42"/>
        <v>0.76840730613751485</v>
      </c>
      <c r="L81">
        <f t="shared" si="43"/>
        <v>3.1200000000000019</v>
      </c>
      <c r="M81">
        <f t="shared" si="44"/>
        <v>3.270700979217063E-2</v>
      </c>
      <c r="N81">
        <f t="shared" si="45"/>
        <v>4.7460616692561859E-2</v>
      </c>
      <c r="O81">
        <f t="shared" si="46"/>
        <v>0.68914000852619661</v>
      </c>
      <c r="P81">
        <f t="shared" si="47"/>
        <v>7.020000000000004</v>
      </c>
      <c r="Q81">
        <f t="shared" si="48"/>
        <v>6.1942529166746823E-4</v>
      </c>
      <c r="R81">
        <f t="shared" si="49"/>
        <v>4.5016101179050794E-3</v>
      </c>
      <c r="S81">
        <f t="shared" si="50"/>
        <v>0.13760083069027113</v>
      </c>
      <c r="T81">
        <f t="shared" si="51"/>
        <v>12.480000000000008</v>
      </c>
      <c r="U81">
        <f t="shared" si="52"/>
        <v>2.5213674233759875E-6</v>
      </c>
      <c r="V81">
        <f t="shared" si="53"/>
        <v>2.2019386068946844E-4</v>
      </c>
      <c r="W81">
        <f t="shared" si="54"/>
        <v>1.1450670856494869E-2</v>
      </c>
      <c r="X81">
        <f t="shared" si="55"/>
        <v>19.500000000000011</v>
      </c>
      <c r="Y81">
        <f t="shared" si="56"/>
        <v>2.3052922592228573E-9</v>
      </c>
      <c r="Z81">
        <f t="shared" si="57"/>
        <v>5.2664936100556007E-6</v>
      </c>
      <c r="AA81">
        <f t="shared" si="62"/>
        <v>4.377281033477831E-4</v>
      </c>
      <c r="AB81">
        <f t="shared" si="58"/>
        <v>78.000000000000043</v>
      </c>
      <c r="AC81" s="19">
        <v>2.7070000000000001E-32</v>
      </c>
      <c r="AD81">
        <f t="shared" si="59"/>
        <v>2.665259792826117E-34</v>
      </c>
      <c r="AE81">
        <f t="shared" si="60"/>
        <v>5.2164850881943554E-19</v>
      </c>
      <c r="AF81" s="19"/>
      <c r="AG81">
        <f t="shared" si="40"/>
        <v>6.3800000000000052</v>
      </c>
      <c r="AH81">
        <f t="shared" si="61"/>
        <v>6.5027989837501713E-3</v>
      </c>
    </row>
    <row r="82" spans="1:34" x14ac:dyDescent="0.2">
      <c r="A82">
        <v>79</v>
      </c>
      <c r="B82">
        <v>3.5346734560672197</v>
      </c>
      <c r="C82">
        <v>0.79000000000000048</v>
      </c>
      <c r="D82">
        <v>0.20999999999999952</v>
      </c>
      <c r="E82">
        <v>0.78149631458291502</v>
      </c>
      <c r="F82">
        <v>0.17720134439584831</v>
      </c>
      <c r="G82">
        <v>5.5583518996625775E-3</v>
      </c>
      <c r="H82">
        <v>3.1835386056281265E-5</v>
      </c>
      <c r="I82">
        <v>3.5665361064799769E-8</v>
      </c>
      <c r="J82">
        <f t="shared" si="41"/>
        <v>0.79000000000000048</v>
      </c>
      <c r="K82">
        <f t="shared" si="42"/>
        <v>0.78149631458291502</v>
      </c>
      <c r="L82">
        <f t="shared" si="43"/>
        <v>3.1600000000000019</v>
      </c>
      <c r="M82">
        <f t="shared" si="44"/>
        <v>3.0892707823945719E-2</v>
      </c>
      <c r="N82">
        <f t="shared" si="45"/>
        <v>4.6225460158522712E-2</v>
      </c>
      <c r="O82">
        <f t="shared" si="46"/>
        <v>0.66830503618577708</v>
      </c>
      <c r="P82">
        <f t="shared" si="47"/>
        <v>7.1100000000000048</v>
      </c>
      <c r="Q82">
        <f t="shared" si="48"/>
        <v>5.219431044473597E-4</v>
      </c>
      <c r="R82">
        <f t="shared" si="49"/>
        <v>4.2762036737540327E-3</v>
      </c>
      <c r="S82">
        <f t="shared" si="50"/>
        <v>0.12205758758659677</v>
      </c>
      <c r="T82">
        <f t="shared" si="51"/>
        <v>12.640000000000008</v>
      </c>
      <c r="U82">
        <f t="shared" si="52"/>
        <v>1.8068775051533492E-6</v>
      </c>
      <c r="V82">
        <f t="shared" si="53"/>
        <v>2.0197397054301045E-4</v>
      </c>
      <c r="W82">
        <f t="shared" si="54"/>
        <v>8.946090925952133E-3</v>
      </c>
      <c r="X82">
        <f t="shared" si="55"/>
        <v>19.750000000000011</v>
      </c>
      <c r="Y82">
        <f t="shared" si="56"/>
        <v>1.3405528782072311E-9</v>
      </c>
      <c r="Z82">
        <f t="shared" si="57"/>
        <v>4.6181550203357681E-6</v>
      </c>
      <c r="AA82">
        <f t="shared" si="62"/>
        <v>2.9027888243339322E-4</v>
      </c>
      <c r="AB82">
        <f t="shared" si="58"/>
        <v>79.000000000000043</v>
      </c>
      <c r="AC82" s="19">
        <v>2.7527E-33</v>
      </c>
      <c r="AD82">
        <f t="shared" si="59"/>
        <v>2.7097173523725519E-35</v>
      </c>
      <c r="AE82">
        <f t="shared" si="60"/>
        <v>3.1438693156961769E-19</v>
      </c>
      <c r="AF82" s="19"/>
      <c r="AG82">
        <f t="shared" si="40"/>
        <v>6.5400000000000054</v>
      </c>
      <c r="AH82">
        <f t="shared" si="61"/>
        <v>5.9289561155879151E-3</v>
      </c>
    </row>
    <row r="83" spans="1:34" x14ac:dyDescent="0.2">
      <c r="A83">
        <v>80</v>
      </c>
      <c r="B83">
        <v>3.5571151509562893</v>
      </c>
      <c r="C83">
        <v>0.80000000000000049</v>
      </c>
      <c r="D83">
        <v>0.19999999999999951</v>
      </c>
      <c r="E83">
        <v>0.79577471545947753</v>
      </c>
      <c r="F83">
        <v>0.16770509831248376</v>
      </c>
      <c r="G83">
        <v>4.656418906459985E-3</v>
      </c>
      <c r="H83">
        <v>2.2482964742517026E-5</v>
      </c>
      <c r="I83">
        <v>2.0222658029386235E-8</v>
      </c>
      <c r="J83">
        <f t="shared" si="41"/>
        <v>0.80000000000000049</v>
      </c>
      <c r="K83">
        <f t="shared" si="42"/>
        <v>0.79577471545947753</v>
      </c>
      <c r="L83">
        <f t="shared" si="43"/>
        <v>3.200000000000002</v>
      </c>
      <c r="M83">
        <f t="shared" si="44"/>
        <v>2.9115468457028424E-2</v>
      </c>
      <c r="N83">
        <f t="shared" si="45"/>
        <v>4.5026055840192022E-2</v>
      </c>
      <c r="O83">
        <f t="shared" si="46"/>
        <v>0.64663599584129716</v>
      </c>
      <c r="P83">
        <f t="shared" si="47"/>
        <v>7.2000000000000046</v>
      </c>
      <c r="Q83">
        <f t="shared" si="48"/>
        <v>4.3635745687359284E-4</v>
      </c>
      <c r="R83">
        <f t="shared" si="49"/>
        <v>4.0624093467732788E-3</v>
      </c>
      <c r="S83">
        <f t="shared" si="50"/>
        <v>0.10741346320015391</v>
      </c>
      <c r="T83">
        <f t="shared" si="51"/>
        <v>12.800000000000008</v>
      </c>
      <c r="U83">
        <f t="shared" si="52"/>
        <v>1.2745444865372464E-6</v>
      </c>
      <c r="V83">
        <f t="shared" si="53"/>
        <v>1.852765250899151E-4</v>
      </c>
      <c r="W83">
        <f t="shared" si="54"/>
        <v>6.8791471877978454E-3</v>
      </c>
      <c r="X83">
        <f t="shared" si="55"/>
        <v>20.000000000000011</v>
      </c>
      <c r="Y83">
        <f t="shared" si="56"/>
        <v>7.5951933587923779E-10</v>
      </c>
      <c r="Z83">
        <f t="shared" si="57"/>
        <v>4.0499554780445368E-6</v>
      </c>
      <c r="AA83">
        <f t="shared" si="62"/>
        <v>1.875377001047826E-4</v>
      </c>
      <c r="AB83">
        <f t="shared" si="58"/>
        <v>80.000000000000043</v>
      </c>
      <c r="AC83" s="19">
        <v>2.5047E-34</v>
      </c>
      <c r="AD83">
        <f t="shared" si="59"/>
        <v>2.4651006235827669E-36</v>
      </c>
      <c r="AE83">
        <f t="shared" si="60"/>
        <v>1.8948978202064511E-19</v>
      </c>
      <c r="AF83" s="19"/>
      <c r="AG83">
        <f t="shared" si="40"/>
        <v>6.7000000000000055</v>
      </c>
      <c r="AH83">
        <f t="shared" si="61"/>
        <v>5.4073707824851087E-3</v>
      </c>
    </row>
    <row r="84" spans="1:34" x14ac:dyDescent="0.2">
      <c r="A84">
        <v>81</v>
      </c>
      <c r="B84">
        <v>3.5794161580427541</v>
      </c>
      <c r="C84">
        <v>0.8100000000000005</v>
      </c>
      <c r="D84">
        <v>0.1899999999999995</v>
      </c>
      <c r="E84">
        <v>0.81139217930121565</v>
      </c>
      <c r="F84">
        <v>0.15833333333333288</v>
      </c>
      <c r="G84">
        <v>3.8671155272672038E-3</v>
      </c>
      <c r="H84">
        <v>1.5603473959594441E-5</v>
      </c>
      <c r="I84">
        <v>1.1141975079355354E-8</v>
      </c>
      <c r="J84">
        <f t="shared" si="41"/>
        <v>0.8100000000000005</v>
      </c>
      <c r="K84">
        <f t="shared" si="42"/>
        <v>0.81139217930121565</v>
      </c>
      <c r="L84">
        <f t="shared" si="43"/>
        <v>3.240000000000002</v>
      </c>
      <c r="M84">
        <f t="shared" si="44"/>
        <v>2.7374247748468038E-2</v>
      </c>
      <c r="N84">
        <f t="shared" si="45"/>
        <v>4.386119905605225E-2</v>
      </c>
      <c r="O84">
        <f t="shared" si="46"/>
        <v>0.6241107935395297</v>
      </c>
      <c r="P84">
        <f t="shared" si="47"/>
        <v>7.2900000000000045</v>
      </c>
      <c r="Q84">
        <f t="shared" si="48"/>
        <v>3.6165264121680775E-4</v>
      </c>
      <c r="R84">
        <f t="shared" si="49"/>
        <v>3.8596054868231728E-3</v>
      </c>
      <c r="S84">
        <f t="shared" si="50"/>
        <v>9.3701970953120065E-2</v>
      </c>
      <c r="T84">
        <f t="shared" si="51"/>
        <v>12.960000000000008</v>
      </c>
      <c r="U84">
        <f t="shared" si="52"/>
        <v>8.8349858092567278E-7</v>
      </c>
      <c r="V84">
        <f t="shared" si="53"/>
        <v>1.6997275836493596E-4</v>
      </c>
      <c r="W84">
        <f t="shared" si="54"/>
        <v>5.1978834104037912E-3</v>
      </c>
      <c r="X84">
        <f t="shared" si="55"/>
        <v>20.250000000000014</v>
      </c>
      <c r="Y84">
        <f t="shared" si="56"/>
        <v>4.1814430128896783E-10</v>
      </c>
      <c r="Z84">
        <f t="shared" si="57"/>
        <v>3.5519424682011895E-6</v>
      </c>
      <c r="AA84">
        <f t="shared" si="62"/>
        <v>1.1772271229965294E-4</v>
      </c>
      <c r="AB84">
        <f t="shared" si="58"/>
        <v>81.000000000000057</v>
      </c>
      <c r="AC84" s="19">
        <v>2.0160999999999999E-35</v>
      </c>
      <c r="AD84">
        <f t="shared" si="59"/>
        <v>1.9838317661856135E-37</v>
      </c>
      <c r="AE84">
        <f t="shared" si="60"/>
        <v>1.1421970635187354E-19</v>
      </c>
      <c r="AF84" s="19"/>
      <c r="AG84">
        <f t="shared" si="40"/>
        <v>6.8600000000000056</v>
      </c>
      <c r="AH84">
        <f t="shared" si="61"/>
        <v>4.9330774618149753E-3</v>
      </c>
    </row>
    <row r="85" spans="1:34" x14ac:dyDescent="0.2">
      <c r="A85">
        <v>82</v>
      </c>
      <c r="B85">
        <v>3.6015790903432432</v>
      </c>
      <c r="C85">
        <v>0.82000000000000051</v>
      </c>
      <c r="D85">
        <v>0.17999999999999949</v>
      </c>
      <c r="E85">
        <v>0.82852753952761127</v>
      </c>
      <c r="F85">
        <v>0.14908256020104238</v>
      </c>
      <c r="G85">
        <v>3.1808185413284415E-3</v>
      </c>
      <c r="H85">
        <v>1.0621582159912049E-5</v>
      </c>
      <c r="I85">
        <v>5.9465512166324981E-9</v>
      </c>
      <c r="J85">
        <f t="shared" si="41"/>
        <v>0.82000000000000051</v>
      </c>
      <c r="K85">
        <f t="shared" si="42"/>
        <v>0.82852753952761127</v>
      </c>
      <c r="L85">
        <f t="shared" si="43"/>
        <v>3.280000000000002</v>
      </c>
      <c r="M85">
        <f t="shared" si="44"/>
        <v>2.5668042940211491E-2</v>
      </c>
      <c r="N85">
        <f t="shared" si="45"/>
        <v>4.2729734430606556E-2</v>
      </c>
      <c r="O85">
        <f t="shared" si="46"/>
        <v>0.60070682119254937</v>
      </c>
      <c r="P85">
        <f t="shared" si="47"/>
        <v>7.3800000000000043</v>
      </c>
      <c r="Q85">
        <f t="shared" si="48"/>
        <v>2.9686461056611653E-4</v>
      </c>
      <c r="R85">
        <f t="shared" si="49"/>
        <v>3.6672054948377378E-3</v>
      </c>
      <c r="S85">
        <f t="shared" si="50"/>
        <v>8.0951179579112145E-2</v>
      </c>
      <c r="T85">
        <f t="shared" si="51"/>
        <v>13.120000000000008</v>
      </c>
      <c r="U85">
        <f t="shared" si="52"/>
        <v>6.0069941988613012E-7</v>
      </c>
      <c r="V85">
        <f t="shared" si="53"/>
        <v>1.5594496132876178E-4</v>
      </c>
      <c r="W85">
        <f t="shared" si="54"/>
        <v>3.85199633747538E-3</v>
      </c>
      <c r="X85">
        <f t="shared" si="55"/>
        <v>20.500000000000014</v>
      </c>
      <c r="Y85">
        <f t="shared" si="56"/>
        <v>2.2299375287744392E-10</v>
      </c>
      <c r="Z85">
        <f t="shared" si="57"/>
        <v>3.1154063142276021E-6</v>
      </c>
      <c r="AA85">
        <f t="shared" si="62"/>
        <v>7.1577743121038266E-5</v>
      </c>
      <c r="AB85">
        <f t="shared" si="58"/>
        <v>82.000000000000057</v>
      </c>
      <c r="AC85" s="19">
        <v>1.4167E-36</v>
      </c>
      <c r="AD85">
        <f t="shared" si="59"/>
        <v>1.393748803945713E-38</v>
      </c>
      <c r="AE85">
        <f t="shared" si="60"/>
        <v>6.8854032722048579E-20</v>
      </c>
      <c r="AF85" s="19"/>
      <c r="AG85">
        <f t="shared" si="40"/>
        <v>7.0200000000000058</v>
      </c>
      <c r="AH85">
        <f t="shared" si="61"/>
        <v>4.5016101179050751E-3</v>
      </c>
    </row>
    <row r="86" spans="1:34" x14ac:dyDescent="0.2">
      <c r="A86">
        <v>83</v>
      </c>
      <c r="B86">
        <v>3.6236064809815538</v>
      </c>
      <c r="C86">
        <v>0.83000000000000052</v>
      </c>
      <c r="D86">
        <v>0.16999999999999948</v>
      </c>
      <c r="E86">
        <v>0.84739641127026311</v>
      </c>
      <c r="F86">
        <v>0.13994943148685474</v>
      </c>
      <c r="G86">
        <v>2.5883573272028454E-3</v>
      </c>
      <c r="H86">
        <v>7.0760681461014764E-6</v>
      </c>
      <c r="I86">
        <v>3.0631046239906499E-9</v>
      </c>
      <c r="J86">
        <f t="shared" si="41"/>
        <v>0.83000000000000052</v>
      </c>
      <c r="K86">
        <f t="shared" si="42"/>
        <v>0.84739641127026311</v>
      </c>
      <c r="L86">
        <f t="shared" si="43"/>
        <v>3.3200000000000021</v>
      </c>
      <c r="M86">
        <f t="shared" si="44"/>
        <v>2.3995890331195167E-2</v>
      </c>
      <c r="N86">
        <f t="shared" si="45"/>
        <v>4.1630553395696775E-2</v>
      </c>
      <c r="O86">
        <f t="shared" si="46"/>
        <v>0.57640094531329367</v>
      </c>
      <c r="P86">
        <f t="shared" si="47"/>
        <v>7.4700000000000042</v>
      </c>
      <c r="Q86">
        <f t="shared" si="48"/>
        <v>2.4107917967425489E-4</v>
      </c>
      <c r="R86">
        <f t="shared" si="49"/>
        <v>3.4846557059523145E-3</v>
      </c>
      <c r="S86">
        <f t="shared" si="50"/>
        <v>6.9183070012470815E-2</v>
      </c>
      <c r="T86">
        <f t="shared" si="51"/>
        <v>13.280000000000008</v>
      </c>
      <c r="U86">
        <f t="shared" si="52"/>
        <v>3.9970884383884141E-7</v>
      </c>
      <c r="V86">
        <f t="shared" si="53"/>
        <v>1.4308551417260338E-4</v>
      </c>
      <c r="W86">
        <f t="shared" si="54"/>
        <v>2.7934962260168037E-3</v>
      </c>
      <c r="X86">
        <f t="shared" si="55"/>
        <v>20.750000000000014</v>
      </c>
      <c r="Y86">
        <f t="shared" si="56"/>
        <v>1.1477651321802002E-10</v>
      </c>
      <c r="Z86">
        <f t="shared" si="57"/>
        <v>2.7327239658417425E-6</v>
      </c>
      <c r="AA86">
        <f t="shared" si="62"/>
        <v>4.200077089844901E-5</v>
      </c>
      <c r="AB86">
        <f t="shared" si="58"/>
        <v>83.000000000000057</v>
      </c>
      <c r="AC86" s="19">
        <v>8.5562000000000001E-38</v>
      </c>
      <c r="AD86">
        <f t="shared" si="59"/>
        <v>8.4159160215869304E-40</v>
      </c>
      <c r="AE86">
        <f t="shared" si="60"/>
        <v>4.1509740717187824E-20</v>
      </c>
      <c r="AF86" s="19"/>
      <c r="AG86">
        <f t="shared" si="40"/>
        <v>7.1800000000000059</v>
      </c>
      <c r="AH86">
        <f t="shared" si="61"/>
        <v>4.1089480804262345E-3</v>
      </c>
    </row>
    <row r="87" spans="1:34" x14ac:dyDescent="0.2">
      <c r="A87">
        <v>84</v>
      </c>
      <c r="B87">
        <v>3.6455007865669415</v>
      </c>
      <c r="C87">
        <v>0.84000000000000052</v>
      </c>
      <c r="D87">
        <v>0.15999999999999948</v>
      </c>
      <c r="E87">
        <v>0.8682613975535719</v>
      </c>
      <c r="F87">
        <v>0.13093073414159495</v>
      </c>
      <c r="G87">
        <v>2.081001287316852E-3</v>
      </c>
      <c r="H87">
        <v>4.601387822837197E-6</v>
      </c>
      <c r="I87">
        <v>1.5162766209406531E-9</v>
      </c>
      <c r="J87">
        <f t="shared" si="41"/>
        <v>0.84000000000000052</v>
      </c>
      <c r="K87">
        <f t="shared" si="42"/>
        <v>0.8682613975535719</v>
      </c>
      <c r="L87">
        <f t="shared" si="43"/>
        <v>3.3600000000000021</v>
      </c>
      <c r="M87">
        <f t="shared" si="44"/>
        <v>2.2356863284884045E-2</v>
      </c>
      <c r="N87">
        <f t="shared" si="45"/>
        <v>4.0562591846811054E-2</v>
      </c>
      <c r="O87">
        <f t="shared" si="46"/>
        <v>0.55116949551244454</v>
      </c>
      <c r="P87">
        <f t="shared" si="47"/>
        <v>7.5600000000000049</v>
      </c>
      <c r="Q87">
        <f t="shared" si="48"/>
        <v>1.9343036950818452E-4</v>
      </c>
      <c r="R87">
        <f t="shared" si="49"/>
        <v>3.3114334121626655E-3</v>
      </c>
      <c r="S87">
        <f t="shared" si="50"/>
        <v>5.8412882106500516E-2</v>
      </c>
      <c r="T87">
        <f t="shared" si="51"/>
        <v>13.440000000000008</v>
      </c>
      <c r="U87">
        <f t="shared" si="52"/>
        <v>2.5961193080817626E-7</v>
      </c>
      <c r="V87">
        <f t="shared" si="53"/>
        <v>1.3129600537687585E-4</v>
      </c>
      <c r="W87">
        <f t="shared" si="54"/>
        <v>1.9773025848195355E-3</v>
      </c>
      <c r="X87">
        <f t="shared" si="55"/>
        <v>21.000000000000014</v>
      </c>
      <c r="Y87">
        <f t="shared" si="56"/>
        <v>5.6771899956382469E-11</v>
      </c>
      <c r="Z87">
        <f t="shared" si="57"/>
        <v>2.3972225728510219E-6</v>
      </c>
      <c r="AA87">
        <f t="shared" si="62"/>
        <v>2.3682364999952227E-5</v>
      </c>
      <c r="AB87">
        <f t="shared" si="58"/>
        <v>84.000000000000057</v>
      </c>
      <c r="AC87" s="19">
        <v>4.3607999999999999E-39</v>
      </c>
      <c r="AD87">
        <f t="shared" si="59"/>
        <v>4.2884514229618362E-41</v>
      </c>
      <c r="AE87">
        <f t="shared" si="60"/>
        <v>2.5026619045930664E-20</v>
      </c>
      <c r="AF87" s="19"/>
      <c r="AG87">
        <f t="shared" si="40"/>
        <v>7.3400000000000061</v>
      </c>
      <c r="AH87">
        <f t="shared" si="61"/>
        <v>3.7514683542074242E-3</v>
      </c>
    </row>
    <row r="88" spans="1:34" x14ac:dyDescent="0.2">
      <c r="A88">
        <v>85</v>
      </c>
      <c r="B88">
        <v>3.6672643903909701</v>
      </c>
      <c r="C88">
        <v>0.85000000000000053</v>
      </c>
      <c r="D88">
        <v>0.14999999999999947</v>
      </c>
      <c r="E88">
        <v>0.89144598834477085</v>
      </c>
      <c r="F88">
        <v>0.12202338252299363</v>
      </c>
      <c r="G88">
        <v>1.6504485727068664E-3</v>
      </c>
      <c r="H88">
        <v>2.9115077723406019E-6</v>
      </c>
      <c r="I88">
        <v>7.1759317174263438E-10</v>
      </c>
      <c r="J88">
        <f t="shared" si="41"/>
        <v>0.85000000000000053</v>
      </c>
      <c r="K88">
        <f t="shared" si="42"/>
        <v>0.89144598834477085</v>
      </c>
      <c r="L88">
        <f t="shared" si="43"/>
        <v>3.4000000000000021</v>
      </c>
      <c r="M88">
        <f t="shared" si="44"/>
        <v>2.0750070362077773E-2</v>
      </c>
      <c r="N88">
        <f t="shared" si="45"/>
        <v>3.9524827942945609E-2</v>
      </c>
      <c r="O88">
        <f t="shared" si="46"/>
        <v>0.52498825275167949</v>
      </c>
      <c r="P88">
        <f t="shared" si="47"/>
        <v>7.6500000000000048</v>
      </c>
      <c r="Q88">
        <f t="shared" si="48"/>
        <v>1.5309889102385317E-4</v>
      </c>
      <c r="R88">
        <f t="shared" si="49"/>
        <v>3.1470450143049121E-3</v>
      </c>
      <c r="S88">
        <f t="shared" si="50"/>
        <v>4.8648459214260122E-2</v>
      </c>
      <c r="T88">
        <f t="shared" si="51"/>
        <v>13.600000000000009</v>
      </c>
      <c r="U88">
        <f t="shared" si="52"/>
        <v>1.6407338043814639E-7</v>
      </c>
      <c r="V88">
        <f t="shared" si="53"/>
        <v>1.2048642950687467E-4</v>
      </c>
      <c r="W88">
        <f t="shared" si="54"/>
        <v>1.3617581756689434E-3</v>
      </c>
      <c r="X88">
        <f t="shared" si="55"/>
        <v>21.250000000000014</v>
      </c>
      <c r="Y88">
        <f t="shared" si="56"/>
        <v>2.6847089545122854E-11</v>
      </c>
      <c r="Z88">
        <f t="shared" si="57"/>
        <v>2.1030603156490131E-6</v>
      </c>
      <c r="AA88">
        <f t="shared" si="62"/>
        <v>1.2765724951087639E-5</v>
      </c>
      <c r="AB88">
        <f t="shared" si="58"/>
        <v>85.000000000000057</v>
      </c>
      <c r="AC88" s="19">
        <v>1.8348E-40</v>
      </c>
      <c r="AD88">
        <f t="shared" si="59"/>
        <v>1.8040016331189849E-42</v>
      </c>
      <c r="AE88">
        <f t="shared" si="60"/>
        <v>1.5089856927036476E-20</v>
      </c>
      <c r="AF88" s="19"/>
      <c r="AG88">
        <f t="shared" si="40"/>
        <v>7.5000000000000062</v>
      </c>
      <c r="AH88">
        <f t="shared" si="61"/>
        <v>3.4259035101394707E-3</v>
      </c>
    </row>
    <row r="89" spans="1:34" x14ac:dyDescent="0.2">
      <c r="A89">
        <v>86</v>
      </c>
      <c r="B89">
        <v>3.688899605454643</v>
      </c>
      <c r="C89">
        <v>0.86000000000000054</v>
      </c>
      <c r="D89">
        <v>0.13999999999999946</v>
      </c>
      <c r="E89">
        <v>0.91735384128431452</v>
      </c>
      <c r="F89">
        <v>0.11322441186360986</v>
      </c>
      <c r="G89">
        <v>1.2888160975278689E-3</v>
      </c>
      <c r="H89">
        <v>1.7858115495767231E-6</v>
      </c>
      <c r="I89">
        <v>3.2267213742973576E-10</v>
      </c>
      <c r="J89">
        <f t="shared" si="41"/>
        <v>0.86000000000000054</v>
      </c>
      <c r="K89">
        <f t="shared" si="42"/>
        <v>0.91735384128431452</v>
      </c>
      <c r="L89">
        <f t="shared" si="43"/>
        <v>3.4400000000000022</v>
      </c>
      <c r="M89">
        <f t="shared" si="44"/>
        <v>1.9174653569681087E-2</v>
      </c>
      <c r="N89">
        <f t="shared" si="45"/>
        <v>3.8516280039560064E-2</v>
      </c>
      <c r="O89">
        <f t="shared" si="46"/>
        <v>0.49783243734822791</v>
      </c>
      <c r="P89">
        <f t="shared" si="47"/>
        <v>7.7400000000000047</v>
      </c>
      <c r="Q89">
        <f t="shared" si="48"/>
        <v>1.1931076529579239E-4</v>
      </c>
      <c r="R89">
        <f t="shared" si="49"/>
        <v>2.9910242939842012E-3</v>
      </c>
      <c r="S89">
        <f t="shared" si="50"/>
        <v>3.9889600875445984E-2</v>
      </c>
      <c r="T89">
        <f t="shared" si="51"/>
        <v>13.760000000000009</v>
      </c>
      <c r="U89">
        <f t="shared" si="52"/>
        <v>1.0051722015097317E-7</v>
      </c>
      <c r="V89">
        <f t="shared" si="53"/>
        <v>1.1057445649785528E-4</v>
      </c>
      <c r="W89">
        <f t="shared" si="54"/>
        <v>9.0904557286178311E-4</v>
      </c>
      <c r="X89">
        <f t="shared" si="55"/>
        <v>21.500000000000014</v>
      </c>
      <c r="Y89">
        <f t="shared" si="56"/>
        <v>1.2062697402312343E-11</v>
      </c>
      <c r="Z89">
        <f t="shared" si="57"/>
        <v>1.8451222900996747E-6</v>
      </c>
      <c r="AA89">
        <f t="shared" si="62"/>
        <v>6.5376140470671499E-6</v>
      </c>
      <c r="AB89">
        <f t="shared" si="58"/>
        <v>86.000000000000057</v>
      </c>
      <c r="AC89" s="19">
        <v>6.2064999999999997E-42</v>
      </c>
      <c r="AD89">
        <f t="shared" si="59"/>
        <v>6.1011096755096332E-44</v>
      </c>
      <c r="AE89">
        <f t="shared" si="60"/>
        <v>9.0990933031616515E-21</v>
      </c>
      <c r="AF89" s="19"/>
      <c r="AG89">
        <f t="shared" si="40"/>
        <v>7.6600000000000064</v>
      </c>
      <c r="AH89">
        <f t="shared" si="61"/>
        <v>3.1293044327608348E-3</v>
      </c>
    </row>
    <row r="90" spans="1:34" x14ac:dyDescent="0.2">
      <c r="A90">
        <v>87</v>
      </c>
      <c r="B90">
        <v>3.7104086773367464</v>
      </c>
      <c r="C90">
        <v>0.87000000000000055</v>
      </c>
      <c r="D90">
        <v>0.12999999999999945</v>
      </c>
      <c r="E90">
        <v>0.94649609135434631</v>
      </c>
      <c r="F90">
        <v>0.10453097214668453</v>
      </c>
      <c r="G90">
        <v>9.8863085221196842E-4</v>
      </c>
      <c r="H90">
        <v>1.0568964596264431E-6</v>
      </c>
      <c r="I90">
        <v>1.3681294971129755E-10</v>
      </c>
      <c r="J90">
        <f t="shared" si="41"/>
        <v>0.87000000000000055</v>
      </c>
      <c r="K90">
        <f t="shared" si="42"/>
        <v>0.94649609135434631</v>
      </c>
      <c r="L90">
        <f t="shared" si="43"/>
        <v>3.4800000000000022</v>
      </c>
      <c r="M90">
        <f t="shared" si="44"/>
        <v>1.7629786716929191E-2</v>
      </c>
      <c r="N90">
        <f t="shared" si="45"/>
        <v>3.7536004745046418E-2</v>
      </c>
      <c r="O90">
        <f t="shared" si="46"/>
        <v>0.46967669672558249</v>
      </c>
      <c r="P90">
        <f t="shared" si="47"/>
        <v>7.8300000000000054</v>
      </c>
      <c r="Q90">
        <f t="shared" si="48"/>
        <v>9.1336078954552173E-5</v>
      </c>
      <c r="R90">
        <f t="shared" si="49"/>
        <v>2.8429307968411625E-3</v>
      </c>
      <c r="S90">
        <f t="shared" si="50"/>
        <v>3.2127436607334067E-2</v>
      </c>
      <c r="T90">
        <f t="shared" si="51"/>
        <v>13.920000000000009</v>
      </c>
      <c r="U90">
        <f t="shared" si="52"/>
        <v>5.9418578888326209E-8</v>
      </c>
      <c r="V90">
        <f t="shared" si="53"/>
        <v>1.014847658740574E-4</v>
      </c>
      <c r="W90">
        <f t="shared" si="54"/>
        <v>5.8549259464287147E-4</v>
      </c>
      <c r="X90">
        <f t="shared" si="55"/>
        <v>21.750000000000014</v>
      </c>
      <c r="Y90">
        <f t="shared" si="56"/>
        <v>5.1106290316654766E-12</v>
      </c>
      <c r="Z90">
        <f t="shared" si="57"/>
        <v>1.618929528563213E-6</v>
      </c>
      <c r="AA90">
        <f t="shared" si="62"/>
        <v>3.156795241236423E-6</v>
      </c>
      <c r="AB90">
        <f t="shared" si="58"/>
        <v>87.000000000000057</v>
      </c>
      <c r="AC90" s="19">
        <v>1.6341E-43</v>
      </c>
      <c r="AD90">
        <f t="shared" si="59"/>
        <v>1.6060334571728193E-45</v>
      </c>
      <c r="AE90">
        <f t="shared" si="60"/>
        <v>5.4870696977769024E-21</v>
      </c>
      <c r="AF90" s="19"/>
      <c r="AG90">
        <f t="shared" si="40"/>
        <v>7.8200000000000065</v>
      </c>
      <c r="AH90">
        <f t="shared" si="61"/>
        <v>2.8590073052079876E-3</v>
      </c>
    </row>
    <row r="91" spans="1:34" x14ac:dyDescent="0.2">
      <c r="A91">
        <v>88</v>
      </c>
      <c r="B91">
        <v>3.7317937869134181</v>
      </c>
      <c r="C91">
        <v>0.88000000000000056</v>
      </c>
      <c r="D91">
        <v>0.11999999999999944</v>
      </c>
      <c r="E91">
        <v>0.97953096209561463</v>
      </c>
      <c r="F91">
        <v>9.5940322360024227E-2</v>
      </c>
      <c r="G91">
        <v>7.4282254738337905E-4</v>
      </c>
      <c r="H91">
        <v>6.000894471039099E-7</v>
      </c>
      <c r="I91">
        <v>5.4185274112214011E-11</v>
      </c>
      <c r="J91">
        <f t="shared" si="41"/>
        <v>0.88000000000000056</v>
      </c>
      <c r="K91">
        <f t="shared" si="42"/>
        <v>0.97953096209561463</v>
      </c>
      <c r="L91">
        <f t="shared" si="43"/>
        <v>3.5200000000000022</v>
      </c>
      <c r="M91">
        <f t="shared" si="44"/>
        <v>1.6114673871275229E-2</v>
      </c>
      <c r="N91">
        <f t="shared" si="45"/>
        <v>3.6583095091929238E-2</v>
      </c>
      <c r="O91">
        <f t="shared" si="46"/>
        <v>0.4404950929050932</v>
      </c>
      <c r="P91">
        <f t="shared" si="47"/>
        <v>7.9200000000000053</v>
      </c>
      <c r="Q91">
        <f t="shared" si="48"/>
        <v>6.8487876035199823E-5</v>
      </c>
      <c r="R91">
        <f t="shared" si="49"/>
        <v>2.7023483192368993E-3</v>
      </c>
      <c r="S91">
        <f t="shared" si="50"/>
        <v>2.534383726467198E-2</v>
      </c>
      <c r="T91">
        <f t="shared" si="51"/>
        <v>14.080000000000009</v>
      </c>
      <c r="U91">
        <f t="shared" si="52"/>
        <v>3.3696988337184133E-8</v>
      </c>
      <c r="V91">
        <f t="shared" si="53"/>
        <v>9.3148439969191244E-5</v>
      </c>
      <c r="W91">
        <f t="shared" si="54"/>
        <v>3.617557991130005E-4</v>
      </c>
      <c r="X91">
        <f t="shared" si="55"/>
        <v>22.000000000000014</v>
      </c>
      <c r="Y91">
        <f t="shared" si="56"/>
        <v>2.022519601832125E-12</v>
      </c>
      <c r="Z91">
        <f t="shared" si="57"/>
        <v>1.4205594857744108E-6</v>
      </c>
      <c r="AA91">
        <f t="shared" si="62"/>
        <v>1.423748616010655E-6</v>
      </c>
      <c r="AB91">
        <f t="shared" si="58"/>
        <v>88.000000000000057</v>
      </c>
      <c r="AC91" s="19">
        <v>3.2171000000000002E-45</v>
      </c>
      <c r="AD91">
        <f t="shared" si="59"/>
        <v>3.1612177626734073E-47</v>
      </c>
      <c r="AE91">
        <f t="shared" si="60"/>
        <v>3.3091124532847347E-21</v>
      </c>
      <c r="AF91" s="19"/>
      <c r="AG91">
        <f t="shared" si="40"/>
        <v>7.9800000000000066</v>
      </c>
      <c r="AH91">
        <f t="shared" si="61"/>
        <v>2.6126043002811577E-3</v>
      </c>
    </row>
    <row r="92" spans="1:34" x14ac:dyDescent="0.2">
      <c r="A92">
        <v>89</v>
      </c>
      <c r="B92">
        <v>3.7530570529383178</v>
      </c>
      <c r="C92">
        <v>0.89000000000000057</v>
      </c>
      <c r="D92">
        <v>0.10999999999999943</v>
      </c>
      <c r="E92">
        <v>1.0173228081785186</v>
      </c>
      <c r="F92">
        <v>8.7449825100524223E-2</v>
      </c>
      <c r="G92">
        <v>5.4471764972037072E-4</v>
      </c>
      <c r="H92">
        <v>3.2452069399660268E-7</v>
      </c>
      <c r="I92">
        <v>1.9808845159493262E-11</v>
      </c>
      <c r="J92">
        <f t="shared" si="41"/>
        <v>0.89000000000000057</v>
      </c>
      <c r="K92">
        <f t="shared" si="42"/>
        <v>1.0173228081785186</v>
      </c>
      <c r="L92">
        <f t="shared" si="43"/>
        <v>3.5600000000000023</v>
      </c>
      <c r="M92">
        <f t="shared" si="44"/>
        <v>1.4628547906796007E-2</v>
      </c>
      <c r="N92">
        <f t="shared" si="45"/>
        <v>3.5656678814736879E-2</v>
      </c>
      <c r="O92">
        <f t="shared" si="46"/>
        <v>0.41026108973306957</v>
      </c>
      <c r="P92">
        <f t="shared" si="47"/>
        <v>8.0100000000000051</v>
      </c>
      <c r="Q92">
        <f t="shared" si="48"/>
        <v>5.0121189990638534E-5</v>
      </c>
      <c r="R92">
        <f t="shared" si="49"/>
        <v>2.5688834910665417E-3</v>
      </c>
      <c r="S92">
        <f t="shared" si="50"/>
        <v>1.9510884851313113E-2</v>
      </c>
      <c r="T92">
        <f t="shared" si="51"/>
        <v>14.240000000000009</v>
      </c>
      <c r="U92">
        <f t="shared" si="52"/>
        <v>1.8201328149320044E-8</v>
      </c>
      <c r="V92">
        <f t="shared" si="53"/>
        <v>8.5502410777021443E-5</v>
      </c>
      <c r="W92">
        <f t="shared" si="54"/>
        <v>2.1287502871453076E-4</v>
      </c>
      <c r="X92">
        <f t="shared" si="55"/>
        <v>22.250000000000014</v>
      </c>
      <c r="Y92">
        <f t="shared" si="56"/>
        <v>7.3881391260217972E-13</v>
      </c>
      <c r="Z92">
        <f t="shared" si="57"/>
        <v>1.2465765330517458E-6</v>
      </c>
      <c r="AA92">
        <f t="shared" si="62"/>
        <v>5.9267433086798792E-7</v>
      </c>
      <c r="AB92">
        <f t="shared" si="58"/>
        <v>89.000000000000057</v>
      </c>
      <c r="AC92" s="19">
        <v>4.5015999999999998E-47</v>
      </c>
      <c r="AD92">
        <f t="shared" si="59"/>
        <v>4.4225286809817041E-49</v>
      </c>
      <c r="AE92">
        <f t="shared" si="60"/>
        <v>1.9957705867871557E-21</v>
      </c>
      <c r="AF92" s="19"/>
      <c r="AG92">
        <f t="shared" si="40"/>
        <v>8.1400000000000059</v>
      </c>
      <c r="AH92">
        <f t="shared" si="61"/>
        <v>2.3879175204772553E-3</v>
      </c>
    </row>
    <row r="93" spans="1:34" x14ac:dyDescent="0.2">
      <c r="A93">
        <v>90</v>
      </c>
      <c r="B93">
        <v>3.77420053449198</v>
      </c>
      <c r="C93">
        <v>0.90000000000000058</v>
      </c>
      <c r="D93">
        <v>9.9999999999999423E-2</v>
      </c>
      <c r="E93">
        <v>1.0610329539459717</v>
      </c>
      <c r="F93">
        <v>7.9056941504209E-2</v>
      </c>
      <c r="G93">
        <v>3.8803490887166016E-4</v>
      </c>
      <c r="H93">
        <v>1.6560267531886957E-7</v>
      </c>
      <c r="I93">
        <v>6.5828964939405738E-12</v>
      </c>
      <c r="J93">
        <f t="shared" si="41"/>
        <v>0.90000000000000058</v>
      </c>
      <c r="K93">
        <f t="shared" si="42"/>
        <v>1.0610329539459717</v>
      </c>
      <c r="L93">
        <f t="shared" si="43"/>
        <v>3.6000000000000023</v>
      </c>
      <c r="M93">
        <f t="shared" si="44"/>
        <v>1.317066913856043E-2</v>
      </c>
      <c r="N93">
        <f t="shared" si="45"/>
        <v>3.4755916727138299E-2</v>
      </c>
      <c r="O93">
        <f t="shared" si="46"/>
        <v>0.37894753983791307</v>
      </c>
      <c r="P93">
        <f t="shared" si="47"/>
        <v>8.100000000000005</v>
      </c>
      <c r="Q93">
        <f t="shared" si="48"/>
        <v>3.5632223036883389E-5</v>
      </c>
      <c r="R93">
        <f t="shared" si="49"/>
        <v>2.4421644479847345E-3</v>
      </c>
      <c r="S93">
        <f t="shared" si="50"/>
        <v>1.4590427383498672E-2</v>
      </c>
      <c r="T93">
        <f t="shared" si="51"/>
        <v>14.400000000000009</v>
      </c>
      <c r="U93">
        <f t="shared" si="52"/>
        <v>9.2771359724866506E-9</v>
      </c>
      <c r="V93">
        <f t="shared" si="53"/>
        <v>7.8488955566412562E-5</v>
      </c>
      <c r="W93">
        <f t="shared" si="54"/>
        <v>1.1819670558155032E-4</v>
      </c>
      <c r="X93">
        <f t="shared" si="55"/>
        <v>22.500000000000014</v>
      </c>
      <c r="Y93">
        <f t="shared" si="56"/>
        <v>2.4533386852985842E-13</v>
      </c>
      <c r="Z93">
        <f t="shared" si="57"/>
        <v>1.093971191152477E-6</v>
      </c>
      <c r="AA93">
        <f t="shared" si="62"/>
        <v>2.2425989871945718E-7</v>
      </c>
      <c r="AB93">
        <f t="shared" si="58"/>
        <v>90.000000000000057</v>
      </c>
      <c r="AC93" s="19">
        <v>4.1946999999999997E-49</v>
      </c>
      <c r="AD93">
        <f t="shared" si="59"/>
        <v>4.1202026164912216E-51</v>
      </c>
      <c r="AE93">
        <f t="shared" si="60"/>
        <v>1.2037522875784923E-21</v>
      </c>
      <c r="AF93" s="19"/>
      <c r="AG93">
        <f t="shared" si="40"/>
        <v>8.300000000000006</v>
      </c>
      <c r="AH93">
        <f t="shared" si="61"/>
        <v>2.1829757924289104E-3</v>
      </c>
    </row>
    <row r="94" spans="1:34" x14ac:dyDescent="0.2">
      <c r="A94">
        <v>91</v>
      </c>
      <c r="B94">
        <v>3.7952262333084108</v>
      </c>
      <c r="C94">
        <v>0.91000000000000059</v>
      </c>
      <c r="D94">
        <v>8.9999999999999414E-2</v>
      </c>
      <c r="E94">
        <v>1.112264756883828</v>
      </c>
      <c r="F94">
        <v>7.0759226478728995E-2</v>
      </c>
      <c r="G94">
        <v>2.6688252598544853E-4</v>
      </c>
      <c r="H94">
        <v>7.8770839355105655E-8</v>
      </c>
      <c r="I94">
        <v>1.9489757866375847E-12</v>
      </c>
      <c r="J94">
        <f t="shared" si="41"/>
        <v>0.91000000000000059</v>
      </c>
      <c r="K94">
        <f t="shared" si="42"/>
        <v>1.112264756883828</v>
      </c>
      <c r="L94">
        <f t="shared" si="43"/>
        <v>3.6400000000000023</v>
      </c>
      <c r="M94">
        <f t="shared" si="44"/>
        <v>1.1740324036938456E-2</v>
      </c>
      <c r="N94">
        <f t="shared" si="45"/>
        <v>3.3880001191535378E-2</v>
      </c>
      <c r="O94">
        <f t="shared" si="46"/>
        <v>0.34652667131167852</v>
      </c>
      <c r="P94">
        <f t="shared" si="47"/>
        <v>8.1900000000000048</v>
      </c>
      <c r="Q94">
        <f t="shared" si="48"/>
        <v>2.445768458883775E-5</v>
      </c>
      <c r="R94">
        <f t="shared" si="49"/>
        <v>2.3218395868491015E-3</v>
      </c>
      <c r="S94">
        <f t="shared" si="50"/>
        <v>1.0533752946312943E-2</v>
      </c>
      <c r="T94">
        <f t="shared" si="51"/>
        <v>14.560000000000009</v>
      </c>
      <c r="U94">
        <f t="shared" si="52"/>
        <v>4.4075600770968247E-9</v>
      </c>
      <c r="V94">
        <f t="shared" si="53"/>
        <v>7.2055236851299031E-5</v>
      </c>
      <c r="W94">
        <f t="shared" si="54"/>
        <v>6.1169184499285488E-5</v>
      </c>
      <c r="X94">
        <f t="shared" si="55"/>
        <v>22.750000000000014</v>
      </c>
      <c r="Y94">
        <f t="shared" si="56"/>
        <v>7.2579107988984247E-14</v>
      </c>
      <c r="Z94">
        <f t="shared" si="57"/>
        <v>9.6010699468009936E-7</v>
      </c>
      <c r="AA94">
        <f t="shared" si="62"/>
        <v>7.5594812235658253E-8</v>
      </c>
      <c r="AB94">
        <f t="shared" si="58"/>
        <v>91.000000000000057</v>
      </c>
      <c r="AC94" s="19">
        <v>2.3888E-51</v>
      </c>
      <c r="AD94">
        <f t="shared" si="59"/>
        <v>2.3459101700832994E-53</v>
      </c>
      <c r="AE94">
        <f t="shared" si="60"/>
        <v>7.2608997916868972E-22</v>
      </c>
      <c r="AF94" s="19"/>
      <c r="AG94">
        <f t="shared" si="40"/>
        <v>8.4600000000000062</v>
      </c>
      <c r="AH94">
        <f t="shared" si="61"/>
        <v>1.9959939742430241E-3</v>
      </c>
    </row>
    <row r="95" spans="1:34" x14ac:dyDescent="0.2">
      <c r="A95">
        <v>92</v>
      </c>
      <c r="B95">
        <v>3.8161360959863355</v>
      </c>
      <c r="C95">
        <v>0.9200000000000006</v>
      </c>
      <c r="D95">
        <v>7.9999999999999405E-2</v>
      </c>
      <c r="E95">
        <v>1.173305807059523</v>
      </c>
      <c r="F95">
        <v>6.255432421712194E-2</v>
      </c>
      <c r="G95">
        <v>1.7575718713474438E-4</v>
      </c>
      <c r="H95">
        <v>3.4349830514104469E-8</v>
      </c>
      <c r="I95">
        <v>5.0024092413266692E-13</v>
      </c>
      <c r="J95">
        <f t="shared" si="41"/>
        <v>0.9200000000000006</v>
      </c>
      <c r="K95">
        <f t="shared" si="42"/>
        <v>1.173305807059523</v>
      </c>
      <c r="L95">
        <f t="shared" si="43"/>
        <v>3.6800000000000024</v>
      </c>
      <c r="M95">
        <f t="shared" si="44"/>
        <v>1.0336824016313358E-2</v>
      </c>
      <c r="N95">
        <f t="shared" si="45"/>
        <v>3.3028154674841284E-2</v>
      </c>
      <c r="O95">
        <f t="shared" si="46"/>
        <v>0.31297007411035543</v>
      </c>
      <c r="P95">
        <f t="shared" si="47"/>
        <v>8.2800000000000047</v>
      </c>
      <c r="Q95">
        <f t="shared" si="48"/>
        <v>1.6074306998454363E-5</v>
      </c>
      <c r="R95">
        <f t="shared" si="49"/>
        <v>2.2075763986649983E-3</v>
      </c>
      <c r="S95">
        <f t="shared" si="50"/>
        <v>7.2814272738986885E-3</v>
      </c>
      <c r="T95">
        <f t="shared" si="51"/>
        <v>14.72000000000001</v>
      </c>
      <c r="U95">
        <f t="shared" si="52"/>
        <v>1.9197464085813067E-9</v>
      </c>
      <c r="V95">
        <f t="shared" si="53"/>
        <v>6.6152882717628253E-5</v>
      </c>
      <c r="W95">
        <f t="shared" si="54"/>
        <v>2.9019845087865498E-5</v>
      </c>
      <c r="X95">
        <f t="shared" si="55"/>
        <v>23.000000000000014</v>
      </c>
      <c r="Y95">
        <f t="shared" si="56"/>
        <v>1.8614408149417293E-14</v>
      </c>
      <c r="Z95">
        <f t="shared" si="57"/>
        <v>8.4267402248653604E-7</v>
      </c>
      <c r="AA95">
        <f t="shared" si="62"/>
        <v>2.2089690263015918E-8</v>
      </c>
      <c r="AB95">
        <f t="shared" si="58"/>
        <v>92.000000000000057</v>
      </c>
      <c r="AC95" s="19">
        <v>7.4017999999999996E-54</v>
      </c>
      <c r="AD95">
        <f t="shared" si="59"/>
        <v>7.2674635525185726E-56</v>
      </c>
      <c r="AE95">
        <f t="shared" si="60"/>
        <v>4.3799583891089146E-22</v>
      </c>
      <c r="AF95" s="19"/>
      <c r="AG95">
        <f t="shared" si="40"/>
        <v>8.6200000000000063</v>
      </c>
      <c r="AH95">
        <f t="shared" si="61"/>
        <v>1.8253544793612384E-3</v>
      </c>
    </row>
    <row r="96" spans="1:34" x14ac:dyDescent="0.2">
      <c r="A96">
        <v>93</v>
      </c>
      <c r="B96">
        <v>3.8369320160920197</v>
      </c>
      <c r="C96">
        <v>0.9300000000000006</v>
      </c>
      <c r="D96">
        <v>6.9999999999999396E-2</v>
      </c>
      <c r="E96">
        <v>1.2475548043663951</v>
      </c>
      <c r="F96">
        <v>5.4439963973346842E-2</v>
      </c>
      <c r="G96">
        <v>1.0954529226180054E-4</v>
      </c>
      <c r="H96">
        <v>1.3416320024040427E-8</v>
      </c>
      <c r="I96">
        <v>1.0713324685175195E-13</v>
      </c>
      <c r="J96">
        <f t="shared" si="41"/>
        <v>0.9300000000000006</v>
      </c>
      <c r="K96">
        <f t="shared" si="42"/>
        <v>1.2475548043663951</v>
      </c>
      <c r="L96">
        <f t="shared" si="43"/>
        <v>3.7200000000000024</v>
      </c>
      <c r="M96">
        <f t="shared" si="44"/>
        <v>8.9595042931008683E-3</v>
      </c>
      <c r="N96">
        <f t="shared" si="45"/>
        <v>3.2199628384667632E-2</v>
      </c>
      <c r="O96">
        <f t="shared" si="46"/>
        <v>0.27824868616704534</v>
      </c>
      <c r="P96">
        <f t="shared" si="47"/>
        <v>8.3700000000000045</v>
      </c>
      <c r="Q96">
        <f t="shared" si="48"/>
        <v>9.9985663020418352E-6</v>
      </c>
      <c r="R96">
        <f t="shared" si="49"/>
        <v>2.099060373750938E-3</v>
      </c>
      <c r="S96">
        <f t="shared" si="50"/>
        <v>4.7633533685240278E-3</v>
      </c>
      <c r="T96">
        <f t="shared" si="51"/>
        <v>14.88000000000001</v>
      </c>
      <c r="U96">
        <f t="shared" si="52"/>
        <v>7.4892697872601737E-10</v>
      </c>
      <c r="V96">
        <f t="shared" si="53"/>
        <v>6.0737603880959714E-5</v>
      </c>
      <c r="W96">
        <f t="shared" si="54"/>
        <v>1.2330532172356477E-5</v>
      </c>
      <c r="X96">
        <f t="shared" si="55"/>
        <v>23.250000000000014</v>
      </c>
      <c r="Y96">
        <f t="shared" si="56"/>
        <v>3.9834488256210259E-15</v>
      </c>
      <c r="Z96">
        <f t="shared" si="57"/>
        <v>7.3964825175556534E-7</v>
      </c>
      <c r="AA96">
        <f t="shared" si="62"/>
        <v>5.385598919711167E-9</v>
      </c>
      <c r="AB96">
        <f t="shared" si="58"/>
        <v>93.000000000000057</v>
      </c>
      <c r="AC96" s="19">
        <v>1.0602000000000001E-56</v>
      </c>
      <c r="AD96">
        <f t="shared" si="59"/>
        <v>1.0407519981932812E-58</v>
      </c>
      <c r="AE96">
        <f t="shared" si="60"/>
        <v>2.6422577660607083E-22</v>
      </c>
      <c r="AF96" s="19"/>
      <c r="AG96">
        <f t="shared" si="40"/>
        <v>8.7800000000000065</v>
      </c>
      <c r="AH96">
        <f t="shared" si="61"/>
        <v>1.6695907590785714E-3</v>
      </c>
    </row>
    <row r="97" spans="1:34" x14ac:dyDescent="0.2">
      <c r="A97">
        <v>94</v>
      </c>
      <c r="B97">
        <v>3.8576158361600998</v>
      </c>
      <c r="C97">
        <v>0.94000000000000061</v>
      </c>
      <c r="D97">
        <v>5.9999999999999387E-2</v>
      </c>
      <c r="E97">
        <v>1.340326410720728</v>
      </c>
      <c r="F97">
        <v>4.6413956081645218E-2</v>
      </c>
      <c r="G97">
        <v>6.3526876463323144E-5</v>
      </c>
      <c r="H97">
        <v>4.536108449665287E-9</v>
      </c>
      <c r="I97">
        <v>1.8101465373017516E-14</v>
      </c>
      <c r="J97">
        <f t="shared" si="41"/>
        <v>0.94000000000000061</v>
      </c>
      <c r="K97">
        <f t="shared" si="42"/>
        <v>1.340326410720728</v>
      </c>
      <c r="L97">
        <f t="shared" si="43"/>
        <v>3.7600000000000025</v>
      </c>
      <c r="M97">
        <f t="shared" si="44"/>
        <v>7.6077228083799454E-3</v>
      </c>
      <c r="N97">
        <f t="shared" si="45"/>
        <v>3.1393700980592049E-2</v>
      </c>
      <c r="O97">
        <f t="shared" si="46"/>
        <v>0.24233277921208232</v>
      </c>
      <c r="P97">
        <f t="shared" si="47"/>
        <v>8.4600000000000062</v>
      </c>
      <c r="Q97">
        <f t="shared" si="48"/>
        <v>5.7866503666861134E-6</v>
      </c>
      <c r="R97">
        <f t="shared" si="49"/>
        <v>1.9959939742430241E-3</v>
      </c>
      <c r="S97">
        <f t="shared" si="50"/>
        <v>2.8991321824409248E-3</v>
      </c>
      <c r="T97">
        <f t="shared" si="51"/>
        <v>15.04000000000001</v>
      </c>
      <c r="U97">
        <f t="shared" si="52"/>
        <v>2.5291617192788415E-10</v>
      </c>
      <c r="V97">
        <f t="shared" si="53"/>
        <v>5.5768844184152817E-5</v>
      </c>
      <c r="W97">
        <f t="shared" si="54"/>
        <v>4.5350800366730998E-6</v>
      </c>
      <c r="X97">
        <f t="shared" si="55"/>
        <v>23.500000000000014</v>
      </c>
      <c r="Y97">
        <f t="shared" si="56"/>
        <v>6.7253330936500434E-16</v>
      </c>
      <c r="Z97">
        <f t="shared" si="57"/>
        <v>6.4925600080124438E-7</v>
      </c>
      <c r="AA97">
        <f t="shared" si="62"/>
        <v>1.0358522809724262E-9</v>
      </c>
      <c r="AB97">
        <f t="shared" si="58"/>
        <v>94.000000000000057</v>
      </c>
      <c r="AC97" s="19">
        <v>5.5293000000000004E-60</v>
      </c>
      <c r="AD97">
        <f t="shared" si="59"/>
        <v>5.4267967100929499E-62</v>
      </c>
      <c r="AE97">
        <f t="shared" si="60"/>
        <v>1.5940630298572059E-22</v>
      </c>
      <c r="AF97" s="19"/>
      <c r="AG97">
        <f t="shared" si="40"/>
        <v>8.9400000000000066</v>
      </c>
      <c r="AH97">
        <f t="shared" si="61"/>
        <v>1.5273725188274545E-3</v>
      </c>
    </row>
    <row r="98" spans="1:34" x14ac:dyDescent="0.2">
      <c r="A98">
        <v>95</v>
      </c>
      <c r="B98">
        <v>3.8781893495983857</v>
      </c>
      <c r="C98">
        <v>0.95000000000000062</v>
      </c>
      <c r="D98">
        <v>4.9999999999999378E-2</v>
      </c>
      <c r="E98">
        <v>1.4605059227421953</v>
      </c>
      <c r="F98">
        <v>3.8474188203192788E-2</v>
      </c>
      <c r="G98">
        <v>3.338299251981998E-5</v>
      </c>
      <c r="H98">
        <v>1.2592641249975951E-9</v>
      </c>
      <c r="I98">
        <v>2.2122363722918225E-15</v>
      </c>
      <c r="J98">
        <f t="shared" si="41"/>
        <v>0.95000000000000062</v>
      </c>
      <c r="K98">
        <f t="shared" si="42"/>
        <v>1.4605059227421953</v>
      </c>
      <c r="L98">
        <f t="shared" si="43"/>
        <v>3.8000000000000025</v>
      </c>
      <c r="M98">
        <f t="shared" si="44"/>
        <v>6.2808592108058803E-3</v>
      </c>
      <c r="N98">
        <f t="shared" si="45"/>
        <v>3.0609677355586493E-2</v>
      </c>
      <c r="O98">
        <f t="shared" si="46"/>
        <v>0.20519194429403476</v>
      </c>
      <c r="P98">
        <f t="shared" si="47"/>
        <v>8.550000000000006</v>
      </c>
      <c r="Q98">
        <f t="shared" si="48"/>
        <v>3.0347408669314387E-6</v>
      </c>
      <c r="R98">
        <f t="shared" si="49"/>
        <v>1.8980956694220571E-3</v>
      </c>
      <c r="S98">
        <f t="shared" si="50"/>
        <v>1.5988345138870021E-3</v>
      </c>
      <c r="T98">
        <f t="shared" si="51"/>
        <v>15.20000000000001</v>
      </c>
      <c r="U98">
        <f t="shared" si="52"/>
        <v>7.0128961634380227E-11</v>
      </c>
      <c r="V98">
        <f t="shared" si="53"/>
        <v>5.1209461548066324E-5</v>
      </c>
      <c r="W98">
        <f t="shared" si="54"/>
        <v>1.3694532126364117E-6</v>
      </c>
      <c r="X98">
        <f t="shared" si="55"/>
        <v>23.750000000000014</v>
      </c>
      <c r="Y98">
        <f t="shared" si="56"/>
        <v>8.2129052546278896E-17</v>
      </c>
      <c r="Z98">
        <f t="shared" si="57"/>
        <v>5.6994281914180807E-7</v>
      </c>
      <c r="AA98">
        <f t="shared" si="62"/>
        <v>1.4410051287240496E-10</v>
      </c>
      <c r="AB98">
        <f t="shared" si="58"/>
        <v>95.000000000000057</v>
      </c>
      <c r="AC98" s="19">
        <v>7.2525999999999994E-64</v>
      </c>
      <c r="AD98">
        <f t="shared" si="59"/>
        <v>7.116739660692465E-66</v>
      </c>
      <c r="AE98">
        <f t="shared" si="60"/>
        <v>9.6174596471105502E-23</v>
      </c>
      <c r="AF98" s="19"/>
      <c r="AG98">
        <f t="shared" si="40"/>
        <v>9.1000000000000068</v>
      </c>
      <c r="AH98">
        <f t="shared" si="61"/>
        <v>1.397492471644373E-3</v>
      </c>
    </row>
    <row r="99" spans="1:34" x14ac:dyDescent="0.2">
      <c r="A99">
        <v>96</v>
      </c>
      <c r="B99">
        <v>3.8986543025022282</v>
      </c>
      <c r="C99">
        <v>0.96000000000000063</v>
      </c>
      <c r="D99">
        <v>3.9999999999999369E-2</v>
      </c>
      <c r="E99">
        <v>1.6243683359035042</v>
      </c>
      <c r="F99">
        <v>3.0618621784789236E-2</v>
      </c>
      <c r="G99">
        <v>1.5207800465966479E-5</v>
      </c>
      <c r="H99">
        <v>2.6270777491346681E-10</v>
      </c>
      <c r="I99">
        <v>1.6908012685580192E-16</v>
      </c>
      <c r="J99">
        <f t="shared" si="41"/>
        <v>0.96000000000000063</v>
      </c>
      <c r="K99">
        <f t="shared" si="42"/>
        <v>1.6243683359035042</v>
      </c>
      <c r="L99">
        <f t="shared" si="43"/>
        <v>3.8400000000000025</v>
      </c>
      <c r="M99">
        <f t="shared" si="44"/>
        <v>4.9783138958099027E-3</v>
      </c>
      <c r="N99">
        <f t="shared" si="45"/>
        <v>2.9846887483060507E-2</v>
      </c>
      <c r="O99">
        <f t="shared" si="46"/>
        <v>0.16679507699539278</v>
      </c>
      <c r="P99">
        <f t="shared" si="47"/>
        <v>8.6400000000000059</v>
      </c>
      <c r="Q99">
        <f t="shared" si="48"/>
        <v>1.3797177081186017E-6</v>
      </c>
      <c r="R99">
        <f t="shared" si="49"/>
        <v>1.8050990296817528E-3</v>
      </c>
      <c r="S99">
        <f t="shared" si="50"/>
        <v>7.6434460682295769E-4</v>
      </c>
      <c r="T99">
        <f t="shared" si="51"/>
        <v>15.36000000000001</v>
      </c>
      <c r="U99">
        <f t="shared" si="52"/>
        <v>1.461306152731548E-11</v>
      </c>
      <c r="V99">
        <f t="shared" si="53"/>
        <v>4.7025436662668898E-5</v>
      </c>
      <c r="W99">
        <f t="shared" si="54"/>
        <v>3.1074802414149715E-7</v>
      </c>
      <c r="X99">
        <f t="shared" si="55"/>
        <v>24.000000000000014</v>
      </c>
      <c r="Y99">
        <f t="shared" si="56"/>
        <v>6.2722476492741118E-18</v>
      </c>
      <c r="Z99">
        <f t="shared" si="57"/>
        <v>5.0034626491684869E-7</v>
      </c>
      <c r="AA99">
        <f t="shared" si="62"/>
        <v>1.2535813873451181E-11</v>
      </c>
      <c r="AB99">
        <f t="shared" si="58"/>
        <v>96.000000000000057</v>
      </c>
      <c r="AC99" s="19">
        <v>1.2871000000000001E-68</v>
      </c>
      <c r="AD99">
        <f t="shared" si="59"/>
        <v>1.2627390364701718E-70</v>
      </c>
      <c r="AE99">
        <f t="shared" si="60"/>
        <v>5.8028229225085145E-23</v>
      </c>
      <c r="AF99" s="19"/>
      <c r="AG99">
        <f t="shared" si="40"/>
        <v>9.2600000000000069</v>
      </c>
      <c r="AH99">
        <f t="shared" si="61"/>
        <v>1.2788544566129973E-3</v>
      </c>
    </row>
    <row r="100" spans="1:34" x14ac:dyDescent="0.2">
      <c r="A100">
        <v>97</v>
      </c>
      <c r="B100">
        <v>3.9190123953836316</v>
      </c>
      <c r="C100">
        <v>0.97000000000000064</v>
      </c>
      <c r="D100">
        <v>2.9999999999999361E-2</v>
      </c>
      <c r="E100">
        <v>1.8659655989795882</v>
      </c>
      <c r="F100">
        <v>2.2845288715505934E-2</v>
      </c>
      <c r="G100">
        <v>5.5275232372053482E-6</v>
      </c>
      <c r="H100">
        <v>3.488602753015198E-11</v>
      </c>
      <c r="I100">
        <v>6.1524322980951867E-18</v>
      </c>
      <c r="J100">
        <f t="shared" si="41"/>
        <v>0.97000000000000064</v>
      </c>
      <c r="K100">
        <f t="shared" si="42"/>
        <v>1.8659655989795882</v>
      </c>
      <c r="L100">
        <f t="shared" si="43"/>
        <v>3.8800000000000026</v>
      </c>
      <c r="M100">
        <f t="shared" si="44"/>
        <v>3.699507097394172E-3</v>
      </c>
      <c r="N100">
        <f t="shared" si="45"/>
        <v>2.9104685325314902E-2</v>
      </c>
      <c r="O100">
        <f t="shared" si="46"/>
        <v>0.12711036233662301</v>
      </c>
      <c r="P100">
        <f t="shared" si="47"/>
        <v>8.7300000000000058</v>
      </c>
      <c r="Q100">
        <f t="shared" si="48"/>
        <v>5.0047543970777053E-7</v>
      </c>
      <c r="R100">
        <f t="shared" si="49"/>
        <v>1.7167518752637999E-3</v>
      </c>
      <c r="S100">
        <f t="shared" si="50"/>
        <v>2.9152462095366363E-4</v>
      </c>
      <c r="T100">
        <f t="shared" si="51"/>
        <v>15.52000000000001</v>
      </c>
      <c r="U100">
        <f t="shared" si="52"/>
        <v>1.9382411836424976E-12</v>
      </c>
      <c r="V100">
        <f t="shared" si="53"/>
        <v>4.3185606954317326E-5</v>
      </c>
      <c r="W100">
        <f t="shared" si="54"/>
        <v>4.4881647389900331E-8</v>
      </c>
      <c r="X100">
        <f t="shared" si="55"/>
        <v>24.250000000000014</v>
      </c>
      <c r="Y100">
        <f t="shared" si="56"/>
        <v>2.280567614632797E-19</v>
      </c>
      <c r="Z100">
        <f t="shared" si="57"/>
        <v>4.3927208076640856E-7</v>
      </c>
      <c r="AA100">
        <f t="shared" si="62"/>
        <v>5.1916971610256588E-13</v>
      </c>
      <c r="AB100">
        <f t="shared" si="58"/>
        <v>97.000000000000057</v>
      </c>
      <c r="AC100" s="19">
        <v>9.668999999999999E-75</v>
      </c>
      <c r="AD100">
        <f t="shared" si="59"/>
        <v>9.4841157931577605E-77</v>
      </c>
      <c r="AE100">
        <f t="shared" si="60"/>
        <v>3.5014007979340079E-23</v>
      </c>
      <c r="AF100" s="19"/>
      <c r="AG100">
        <f t="shared" si="40"/>
        <v>9.420000000000007</v>
      </c>
      <c r="AH100">
        <f t="shared" si="61"/>
        <v>1.1704627711241903E-3</v>
      </c>
    </row>
    <row r="101" spans="1:34" x14ac:dyDescent="0.2">
      <c r="A101">
        <v>98</v>
      </c>
      <c r="B101">
        <v>3.9392652848199599</v>
      </c>
      <c r="C101">
        <v>0.98000000000000065</v>
      </c>
      <c r="D101">
        <v>1.9999999999999352E-2</v>
      </c>
      <c r="E101">
        <v>2.2736420441699696</v>
      </c>
      <c r="F101">
        <v>1.5152288168282664E-2</v>
      </c>
      <c r="G101">
        <v>1.3304054018455701E-6</v>
      </c>
      <c r="H101">
        <v>2.0313536325599997E-12</v>
      </c>
      <c r="I101">
        <v>5.7779022941083807E-20</v>
      </c>
      <c r="J101">
        <f t="shared" si="41"/>
        <v>0.98000000000000065</v>
      </c>
      <c r="K101">
        <f t="shared" si="42"/>
        <v>2.2736420441699696</v>
      </c>
      <c r="L101">
        <f t="shared" si="43"/>
        <v>3.9200000000000026</v>
      </c>
      <c r="M101">
        <f t="shared" si="44"/>
        <v>2.443878029109637E-3</v>
      </c>
      <c r="N101">
        <f t="shared" si="45"/>
        <v>2.838244779951386E-2</v>
      </c>
      <c r="O101">
        <f t="shared" si="46"/>
        <v>8.6105259362143402E-2</v>
      </c>
      <c r="P101">
        <f t="shared" si="47"/>
        <v>8.8200000000000056</v>
      </c>
      <c r="Q101">
        <f t="shared" si="48"/>
        <v>1.2021687278976921E-7</v>
      </c>
      <c r="R101">
        <f t="shared" si="49"/>
        <v>1.6328154761674756E-3</v>
      </c>
      <c r="S101">
        <f t="shared" si="50"/>
        <v>7.3625510380352822E-5</v>
      </c>
      <c r="T101">
        <f t="shared" si="51"/>
        <v>15.68000000000001</v>
      </c>
      <c r="U101">
        <f t="shared" si="52"/>
        <v>1.1272757016485825E-13</v>
      </c>
      <c r="V101">
        <f t="shared" si="53"/>
        <v>3.9661423589791436E-5</v>
      </c>
      <c r="W101">
        <f t="shared" si="54"/>
        <v>2.8422472004729932E-9</v>
      </c>
      <c r="X101">
        <f t="shared" si="55"/>
        <v>24.500000000000018</v>
      </c>
      <c r="Y101">
        <f t="shared" si="56"/>
        <v>2.1400893645421201E-21</v>
      </c>
      <c r="Z101">
        <f t="shared" si="57"/>
        <v>3.8567334124176653E-7</v>
      </c>
      <c r="AA101">
        <f t="shared" si="62"/>
        <v>5.548968870006924E-15</v>
      </c>
      <c r="AB101">
        <f t="shared" si="58"/>
        <v>98.000000000000071</v>
      </c>
      <c r="AC101" s="19">
        <v>2.263E-83</v>
      </c>
      <c r="AD101">
        <f t="shared" si="59"/>
        <v>2.2192887990425071E-85</v>
      </c>
      <c r="AE101">
        <f t="shared" si="60"/>
        <v>2.1128439135724485E-23</v>
      </c>
      <c r="AF101" s="19"/>
      <c r="AG101">
        <f t="shared" si="40"/>
        <v>9.5800000000000072</v>
      </c>
      <c r="AH101">
        <f t="shared" si="61"/>
        <v>1.0714125840111989E-3</v>
      </c>
    </row>
    <row r="102" spans="1:34" x14ac:dyDescent="0.2">
      <c r="A102">
        <v>99</v>
      </c>
      <c r="B102">
        <v>3.9594145850267619</v>
      </c>
      <c r="C102">
        <v>0.99000000000000066</v>
      </c>
      <c r="D102">
        <v>9.9999999999993427E-3</v>
      </c>
      <c r="E102">
        <v>3.1991347258557585</v>
      </c>
      <c r="F102">
        <v>7.5377836144435925E-3</v>
      </c>
      <c r="G102">
        <v>1.1699692711697967E-7</v>
      </c>
      <c r="H102">
        <v>1.5789595559546025E-14</v>
      </c>
      <c r="I102">
        <v>1.9848179731028927E-23</v>
      </c>
      <c r="J102">
        <f t="shared" si="41"/>
        <v>0.99000000000000066</v>
      </c>
      <c r="K102">
        <f t="shared" si="42"/>
        <v>3.1991347258557585</v>
      </c>
      <c r="L102">
        <f t="shared" si="43"/>
        <v>3.9600000000000026</v>
      </c>
      <c r="M102">
        <f t="shared" si="44"/>
        <v>1.2108840710589263E-3</v>
      </c>
      <c r="N102">
        <f t="shared" si="45"/>
        <v>2.7679573797569298E-2</v>
      </c>
      <c r="O102">
        <f t="shared" si="46"/>
        <v>4.3746485401637974E-2</v>
      </c>
      <c r="P102">
        <f t="shared" si="47"/>
        <v>8.9100000000000055</v>
      </c>
      <c r="Q102">
        <f t="shared" si="48"/>
        <v>1.0550814518751156E-8</v>
      </c>
      <c r="R102">
        <f t="shared" si="49"/>
        <v>1.5530637999008833E-3</v>
      </c>
      <c r="S102">
        <f t="shared" si="50"/>
        <v>6.7935486741913045E-6</v>
      </c>
      <c r="T102">
        <f t="shared" si="51"/>
        <v>15.840000000000011</v>
      </c>
      <c r="U102">
        <f t="shared" si="52"/>
        <v>8.7519379696998766E-16</v>
      </c>
      <c r="V102">
        <f t="shared" si="53"/>
        <v>3.6426729481305067E-5</v>
      </c>
      <c r="W102">
        <f t="shared" si="54"/>
        <v>2.4026142600014498E-11</v>
      </c>
      <c r="X102">
        <f t="shared" si="55"/>
        <v>24.750000000000018</v>
      </c>
      <c r="Y102">
        <f t="shared" si="56"/>
        <v>7.3459528012109172E-25</v>
      </c>
      <c r="Z102">
        <f t="shared" si="57"/>
        <v>3.386321988475302E-7</v>
      </c>
      <c r="AA102">
        <f t="shared" si="62"/>
        <v>2.1693013323043291E-18</v>
      </c>
      <c r="AB102">
        <f t="shared" si="58"/>
        <v>99.000000000000071</v>
      </c>
      <c r="AC102" s="19">
        <v>3.9995E-98</v>
      </c>
      <c r="AD102">
        <f t="shared" si="59"/>
        <v>3.9214705399807577E-100</v>
      </c>
      <c r="AE102">
        <f t="shared" si="60"/>
        <v>1.2750159401249799E-23</v>
      </c>
      <c r="AF102" s="19"/>
      <c r="AG102">
        <f t="shared" si="40"/>
        <v>9.7400000000000073</v>
      </c>
      <c r="AH102">
        <f t="shared" si="61"/>
        <v>9.8088131242640448E-4</v>
      </c>
    </row>
    <row r="103" spans="1:34" x14ac:dyDescent="0.2">
      <c r="A103">
        <v>100</v>
      </c>
      <c r="B103">
        <v>3.9794618693589392</v>
      </c>
      <c r="C103" s="16">
        <v>1.0000000000000007</v>
      </c>
      <c r="D103">
        <v>0</v>
      </c>
      <c r="F103">
        <v>0</v>
      </c>
      <c r="G103">
        <v>0</v>
      </c>
      <c r="H103">
        <v>0</v>
      </c>
      <c r="I103">
        <v>0</v>
      </c>
      <c r="L103">
        <f t="shared" si="43"/>
        <v>4.0000000000000027</v>
      </c>
      <c r="M103">
        <f t="shared" si="44"/>
        <v>0</v>
      </c>
      <c r="N103">
        <f t="shared" si="45"/>
        <v>2.6995483256593979E-2</v>
      </c>
      <c r="O103">
        <f t="shared" si="46"/>
        <v>0</v>
      </c>
      <c r="P103">
        <f t="shared" si="47"/>
        <v>9.0000000000000053</v>
      </c>
      <c r="Q103">
        <f t="shared" si="48"/>
        <v>0</v>
      </c>
      <c r="R103">
        <f t="shared" si="49"/>
        <v>1.4772828039793314E-3</v>
      </c>
      <c r="S103">
        <f t="shared" si="50"/>
        <v>0</v>
      </c>
      <c r="T103">
        <f t="shared" si="51"/>
        <v>16.000000000000011</v>
      </c>
      <c r="U103">
        <f t="shared" si="52"/>
        <v>0</v>
      </c>
      <c r="V103">
        <f t="shared" si="53"/>
        <v>3.3457556441221152E-5</v>
      </c>
      <c r="W103">
        <f t="shared" si="54"/>
        <v>0</v>
      </c>
      <c r="X103">
        <f t="shared" si="55"/>
        <v>25.000000000000018</v>
      </c>
      <c r="Y103">
        <f t="shared" si="56"/>
        <v>0</v>
      </c>
      <c r="Z103">
        <f t="shared" si="57"/>
        <v>2.9734390294685679E-7</v>
      </c>
      <c r="AA103">
        <f t="shared" si="62"/>
        <v>0</v>
      </c>
      <c r="AB103">
        <f t="shared" si="58"/>
        <v>100.00000000000007</v>
      </c>
      <c r="AC103" s="19">
        <v>0</v>
      </c>
      <c r="AD103">
        <f t="shared" si="59"/>
        <v>0</v>
      </c>
      <c r="AE103">
        <f t="shared" si="60"/>
        <v>7.6945986267061431E-24</v>
      </c>
      <c r="AF103" s="19"/>
      <c r="AG103">
        <f t="shared" si="40"/>
        <v>9.9000000000000075</v>
      </c>
      <c r="AH103">
        <f t="shared" si="61"/>
        <v>8.9812085907493562E-4</v>
      </c>
    </row>
    <row r="104" spans="1:34" x14ac:dyDescent="0.2">
      <c r="AG104">
        <f>0.5+AG103</f>
        <v>10.400000000000007</v>
      </c>
      <c r="AH104">
        <f t="shared" si="61"/>
        <v>6.8243625380996862E-4</v>
      </c>
    </row>
    <row r="105" spans="1:34" x14ac:dyDescent="0.2">
      <c r="AG105">
        <f t="shared" ref="AG105:AG117" si="63">0.5+AG104</f>
        <v>10.900000000000007</v>
      </c>
      <c r="AH105">
        <f t="shared" si="61"/>
        <v>5.191488430197498E-4</v>
      </c>
    </row>
    <row r="106" spans="1:34" x14ac:dyDescent="0.2">
      <c r="AG106">
        <f t="shared" si="63"/>
        <v>11.400000000000007</v>
      </c>
      <c r="AH106">
        <f t="shared" si="61"/>
        <v>3.953475877961112E-4</v>
      </c>
    </row>
    <row r="107" spans="1:34" x14ac:dyDescent="0.2">
      <c r="AG107">
        <f t="shared" si="63"/>
        <v>11.900000000000007</v>
      </c>
      <c r="AH107">
        <f t="shared" si="61"/>
        <v>3.0135917467164234E-4</v>
      </c>
    </row>
    <row r="108" spans="1:34" x14ac:dyDescent="0.2">
      <c r="AG108">
        <f t="shared" si="63"/>
        <v>12.400000000000007</v>
      </c>
      <c r="AH108">
        <f t="shared" si="61"/>
        <v>2.2991824482578854E-4</v>
      </c>
    </row>
    <row r="109" spans="1:34" x14ac:dyDescent="0.2">
      <c r="AG109">
        <f t="shared" si="63"/>
        <v>12.900000000000007</v>
      </c>
      <c r="AH109">
        <f t="shared" si="61"/>
        <v>1.7555605069156108E-4</v>
      </c>
    </row>
    <row r="110" spans="1:34" x14ac:dyDescent="0.2">
      <c r="AG110">
        <f t="shared" si="63"/>
        <v>13.400000000000007</v>
      </c>
      <c r="AH110">
        <f t="shared" si="61"/>
        <v>1.3414813457800854E-4</v>
      </c>
    </row>
    <row r="111" spans="1:34" x14ac:dyDescent="0.2">
      <c r="AG111">
        <f t="shared" si="63"/>
        <v>13.900000000000007</v>
      </c>
      <c r="AH111">
        <f t="shared" si="61"/>
        <v>1.0257842261178695E-4</v>
      </c>
    </row>
    <row r="112" spans="1:34" x14ac:dyDescent="0.2">
      <c r="AG112">
        <f t="shared" si="63"/>
        <v>14.400000000000007</v>
      </c>
      <c r="AH112">
        <f t="shared" si="61"/>
        <v>7.8488955566412643E-5</v>
      </c>
    </row>
    <row r="113" spans="33:34" x14ac:dyDescent="0.2">
      <c r="AG113">
        <f t="shared" si="63"/>
        <v>14.900000000000007</v>
      </c>
      <c r="AH113">
        <f t="shared" si="61"/>
        <v>6.0092883183644612E-5</v>
      </c>
    </row>
    <row r="114" spans="33:34" x14ac:dyDescent="0.2">
      <c r="AG114">
        <f t="shared" si="63"/>
        <v>15.400000000000007</v>
      </c>
      <c r="AH114">
        <f t="shared" si="61"/>
        <v>4.6034369016850043E-5</v>
      </c>
    </row>
    <row r="115" spans="33:34" x14ac:dyDescent="0.2">
      <c r="AG115">
        <f t="shared" si="63"/>
        <v>15.900000000000007</v>
      </c>
      <c r="AH115">
        <f t="shared" si="61"/>
        <v>3.5283395475585189E-5</v>
      </c>
    </row>
    <row r="116" spans="33:34" x14ac:dyDescent="0.2">
      <c r="AG116">
        <f t="shared" si="63"/>
        <v>16.400000000000006</v>
      </c>
      <c r="AH116">
        <f t="shared" si="61"/>
        <v>2.7056610530622924E-5</v>
      </c>
    </row>
    <row r="117" spans="33:34" x14ac:dyDescent="0.2">
      <c r="AG117">
        <f t="shared" si="63"/>
        <v>16.900000000000006</v>
      </c>
      <c r="AH117">
        <f t="shared" si="61"/>
        <v>2.0757657480298671E-5</v>
      </c>
    </row>
    <row r="118" spans="33:34" x14ac:dyDescent="0.2">
      <c r="AG118">
        <f t="shared" ref="AG118:AG127" si="64">0.5+AG117</f>
        <v>17.400000000000006</v>
      </c>
      <c r="AH118">
        <f t="shared" si="61"/>
        <v>1.593211560826835E-5</v>
      </c>
    </row>
    <row r="119" spans="33:34" x14ac:dyDescent="0.2">
      <c r="AG119">
        <f t="shared" si="64"/>
        <v>17.900000000000006</v>
      </c>
      <c r="AH119">
        <f t="shared" si="61"/>
        <v>1.2233421437430101E-5</v>
      </c>
    </row>
    <row r="120" spans="33:34" x14ac:dyDescent="0.2">
      <c r="AG120">
        <f t="shared" si="64"/>
        <v>18.400000000000006</v>
      </c>
      <c r="AH120">
        <f t="shared" si="61"/>
        <v>9.3970582902529193E-6</v>
      </c>
    </row>
    <row r="121" spans="33:34" x14ac:dyDescent="0.2">
      <c r="AG121">
        <f t="shared" si="64"/>
        <v>18.900000000000006</v>
      </c>
      <c r="AH121">
        <f t="shared" si="61"/>
        <v>7.220982787017766E-6</v>
      </c>
    </row>
    <row r="122" spans="33:34" x14ac:dyDescent="0.2">
      <c r="AG122">
        <f t="shared" si="64"/>
        <v>19.400000000000006</v>
      </c>
      <c r="AH122">
        <f t="shared" si="61"/>
        <v>5.5507635325307853E-6</v>
      </c>
    </row>
    <row r="123" spans="33:34" x14ac:dyDescent="0.2">
      <c r="AG123">
        <f t="shared" si="64"/>
        <v>19.900000000000006</v>
      </c>
      <c r="AH123">
        <f t="shared" si="61"/>
        <v>4.2682852205712683E-6</v>
      </c>
    </row>
    <row r="124" spans="33:34" x14ac:dyDescent="0.2">
      <c r="AG124">
        <f t="shared" si="64"/>
        <v>20.400000000000006</v>
      </c>
      <c r="AH124">
        <f t="shared" si="61"/>
        <v>3.2831540938970663E-6</v>
      </c>
    </row>
    <row r="125" spans="33:34" x14ac:dyDescent="0.2">
      <c r="AG125">
        <f t="shared" si="64"/>
        <v>20.900000000000006</v>
      </c>
      <c r="AH125">
        <f t="shared" si="61"/>
        <v>2.5261526289307606E-6</v>
      </c>
    </row>
    <row r="126" spans="33:34" x14ac:dyDescent="0.2">
      <c r="AG126">
        <f t="shared" si="64"/>
        <v>21.400000000000006</v>
      </c>
      <c r="AH126">
        <f t="shared" si="61"/>
        <v>1.9442505155233604E-6</v>
      </c>
    </row>
    <row r="127" spans="33:34" x14ac:dyDescent="0.2">
      <c r="AG127">
        <f t="shared" si="64"/>
        <v>21.900000000000006</v>
      </c>
      <c r="AH127">
        <f t="shared" si="61"/>
        <v>1.4967988180832224E-6</v>
      </c>
    </row>
    <row r="128" spans="33:34" x14ac:dyDescent="0.2">
      <c r="AG128">
        <f t="shared" ref="AG128:AG133" si="65">0.5+AG127</f>
        <v>22.400000000000006</v>
      </c>
      <c r="AH128">
        <f t="shared" si="61"/>
        <v>1.1526245337078787E-6</v>
      </c>
    </row>
    <row r="129" spans="33:34" x14ac:dyDescent="0.2">
      <c r="AG129">
        <f t="shared" si="65"/>
        <v>22.900000000000006</v>
      </c>
      <c r="AH129">
        <f t="shared" si="61"/>
        <v>8.8781096977935192E-7</v>
      </c>
    </row>
    <row r="130" spans="33:34" x14ac:dyDescent="0.2">
      <c r="AG130">
        <f t="shared" si="65"/>
        <v>23.400000000000006</v>
      </c>
      <c r="AH130">
        <f t="shared" si="61"/>
        <v>6.8400094045779881E-7</v>
      </c>
    </row>
    <row r="131" spans="33:34" x14ac:dyDescent="0.2">
      <c r="AG131">
        <f t="shared" si="65"/>
        <v>23.900000000000006</v>
      </c>
      <c r="AH131">
        <f t="shared" si="61"/>
        <v>5.270988353273685E-7</v>
      </c>
    </row>
    <row r="132" spans="33:34" x14ac:dyDescent="0.2">
      <c r="AG132">
        <f t="shared" si="65"/>
        <v>24.400000000000006</v>
      </c>
      <c r="AH132">
        <f t="shared" si="61"/>
        <v>4.0627722126591635E-7</v>
      </c>
    </row>
    <row r="133" spans="33:34" x14ac:dyDescent="0.2">
      <c r="AG133">
        <f t="shared" si="65"/>
        <v>24.900000000000006</v>
      </c>
      <c r="AH133">
        <f t="shared" ref="AH133" si="66">_xlfn.CHISQ.DIST(AG133,1,0)</f>
        <v>3.1321611076141996E-7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1285A-343B-3D45-BF1B-D618FAEA5607}">
  <dimension ref="A1:L133"/>
  <sheetViews>
    <sheetView topLeftCell="A8" workbookViewId="0">
      <selection activeCell="V31" sqref="V31"/>
    </sheetView>
  </sheetViews>
  <sheetFormatPr baseColWidth="10" defaultRowHeight="16" x14ac:dyDescent="0.2"/>
  <cols>
    <col min="8" max="8" width="12.83203125" customWidth="1"/>
  </cols>
  <sheetData>
    <row r="1" spans="1:12" x14ac:dyDescent="0.2">
      <c r="B1" s="3" t="s">
        <v>27</v>
      </c>
      <c r="C1" s="3"/>
      <c r="D1" s="3"/>
      <c r="E1" s="3"/>
      <c r="F1" s="3"/>
      <c r="G1" s="3"/>
      <c r="H1" s="2" t="s">
        <v>26</v>
      </c>
      <c r="I1" s="2"/>
      <c r="J1" s="2"/>
      <c r="K1" s="2"/>
      <c r="L1" s="2"/>
    </row>
    <row r="2" spans="1:12" x14ac:dyDescent="0.2">
      <c r="B2" s="3">
        <v>2</v>
      </c>
      <c r="C2" s="3">
        <v>4</v>
      </c>
      <c r="D2" s="3">
        <v>8</v>
      </c>
      <c r="E2" s="3">
        <v>16</v>
      </c>
      <c r="F2" s="3">
        <v>32</v>
      </c>
      <c r="G2" s="3" t="s">
        <v>19</v>
      </c>
      <c r="H2" s="2">
        <v>2</v>
      </c>
      <c r="I2" s="2">
        <v>4</v>
      </c>
      <c r="J2" s="2">
        <v>8</v>
      </c>
      <c r="K2" s="2">
        <v>16</v>
      </c>
      <c r="L2" s="2">
        <v>32</v>
      </c>
    </row>
    <row r="3" spans="1:12" x14ac:dyDescent="0.2">
      <c r="A3" s="2" t="s">
        <v>18</v>
      </c>
    </row>
    <row r="4" spans="1:12" x14ac:dyDescent="0.2">
      <c r="A4">
        <f t="shared" ref="A4:A7" si="0">A5/2</f>
        <v>3.1250000000000001E-4</v>
      </c>
      <c r="B4">
        <f>_xlfn.GAMMA(B$2/2)/_xlfn.GAMMA(1/2)/_xlfn.GAMMA((B$2-1)/2)/(B$2-1)/SQRT(H4)*(1-H4)^((B$2-1)/2)</f>
        <v>18.004919597216077</v>
      </c>
      <c r="C4">
        <f t="shared" ref="C4:F4" si="1">_xlfn.GAMMA(C$2/2)/_xlfn.GAMMA(1/2)/_xlfn.GAMMA((C$2-1)/2)/(C$2-1)/SQRT(I4)*(1-I4)^((C$2-1)/2)</f>
        <v>20.789207590554359</v>
      </c>
      <c r="D4">
        <f t="shared" si="1"/>
        <v>21.775245661641037</v>
      </c>
      <c r="E4">
        <f t="shared" si="1"/>
        <v>22.191494471479096</v>
      </c>
      <c r="F4">
        <f t="shared" si="1"/>
        <v>22.38290867656907</v>
      </c>
      <c r="G4">
        <f t="shared" ref="G4:G35" si="2">_xlfn.CHISQ.DIST(A4,1,0)</f>
        <v>22.564057432481935</v>
      </c>
      <c r="H4">
        <f>1-EXP(-$A4/(H$2-1))</f>
        <v>3.1245117696088176E-4</v>
      </c>
      <c r="I4">
        <f t="shared" ref="I4:L19" si="3">1-EXP(-$A4/(I$2-1))</f>
        <v>1.0416124150780526E-4</v>
      </c>
      <c r="J4">
        <f t="shared" si="3"/>
        <v>4.4641860665328714E-5</v>
      </c>
      <c r="K4">
        <f t="shared" si="3"/>
        <v>2.0833116320950751E-5</v>
      </c>
      <c r="L4">
        <f t="shared" si="3"/>
        <v>1.0080594351702388E-5</v>
      </c>
    </row>
    <row r="5" spans="1:12" x14ac:dyDescent="0.2">
      <c r="A5">
        <f t="shared" si="0"/>
        <v>6.2500000000000001E-4</v>
      </c>
      <c r="B5">
        <f t="shared" ref="B5:B68" si="4">_xlfn.GAMMA(B$2/2)/_xlfn.GAMMA(1/2)/_xlfn.GAMMA((B$2-1)/2)/(B$2-1)/SQRT(H5)*(1-H5)^((B$2-1)/2)</f>
        <v>12.730406062379656</v>
      </c>
      <c r="C5">
        <f t="shared" ref="C5:C68" si="5">_xlfn.GAMMA(C$2/2)/_xlfn.GAMMA(1/2)/_xlfn.GAMMA((C$2-1)/2)/(C$2-1)/SQRT(I5)*(1-I5)^((C$2-1)/2)</f>
        <v>14.698275690222413</v>
      </c>
      <c r="D5">
        <f t="shared" ref="D5:D68" si="6">_xlfn.GAMMA(D$2/2)/_xlfn.GAMMA(1/2)/_xlfn.GAMMA((D$2-1)/2)/(D$2-1)/SQRT(J5)*(1-J5)^((D$2-1)/2)</f>
        <v>15.395190028258796</v>
      </c>
      <c r="E5">
        <f t="shared" ref="E5:E68" si="7">_xlfn.GAMMA(E$2/2)/_xlfn.GAMMA(1/2)/_xlfn.GAMMA((E$2-1)/2)/(E$2-1)/SQRT(K5)*(1-K5)^((E$2-1)/2)</f>
        <v>15.689386294986571</v>
      </c>
      <c r="F5">
        <f t="shared" ref="F5:F68" si="8">_xlfn.GAMMA(F$2/2)/_xlfn.GAMMA(1/2)/_xlfn.GAMMA((F$2-1)/2)/(F$2-1)/SQRT(L5)*(1-L5)^((F$2-1)/2)</f>
        <v>15.824673596215927</v>
      </c>
      <c r="G5">
        <f t="shared" si="2"/>
        <v>15.952705216655277</v>
      </c>
      <c r="H5">
        <f t="shared" ref="H5:L36" si="9">1-EXP(-$A5/(H$2-1))</f>
        <v>6.2480472818371435E-4</v>
      </c>
      <c r="I5">
        <f t="shared" si="3"/>
        <v>2.083116334513635E-4</v>
      </c>
      <c r="J5">
        <f t="shared" si="3"/>
        <v>8.9281728434920105E-5</v>
      </c>
      <c r="K5">
        <f t="shared" si="3"/>
        <v>4.1665798623191641E-5</v>
      </c>
      <c r="L5">
        <f t="shared" si="3"/>
        <v>2.0161087085135421E-5</v>
      </c>
    </row>
    <row r="6" spans="1:12" x14ac:dyDescent="0.2">
      <c r="A6">
        <f t="shared" si="0"/>
        <v>1.25E-3</v>
      </c>
      <c r="B6">
        <f t="shared" si="4"/>
        <v>9.0003498196648977</v>
      </c>
      <c r="C6">
        <f t="shared" si="5"/>
        <v>10.390544160877678</v>
      </c>
      <c r="D6">
        <f t="shared" si="6"/>
        <v>10.882884823008414</v>
      </c>
      <c r="E6">
        <f t="shared" si="7"/>
        <v>11.09072061270181</v>
      </c>
      <c r="F6">
        <f t="shared" si="8"/>
        <v>11.186294146488796</v>
      </c>
      <c r="G6">
        <f t="shared" si="2"/>
        <v>11.276741504567273</v>
      </c>
      <c r="H6">
        <f t="shared" si="9"/>
        <v>1.2492190754190835E-3</v>
      </c>
      <c r="I6">
        <f t="shared" si="3"/>
        <v>4.1657987316623402E-4</v>
      </c>
      <c r="J6">
        <f t="shared" si="3"/>
        <v>1.7855548564282842E-4</v>
      </c>
      <c r="K6">
        <f t="shared" si="3"/>
        <v>8.3329861207515066E-5</v>
      </c>
      <c r="L6">
        <f t="shared" si="3"/>
        <v>4.0321767700857158E-5</v>
      </c>
    </row>
    <row r="7" spans="1:12" x14ac:dyDescent="0.2">
      <c r="A7">
        <f t="shared" si="0"/>
        <v>2.5000000000000001E-3</v>
      </c>
      <c r="B7">
        <f t="shared" si="4"/>
        <v>6.3622192648234792</v>
      </c>
      <c r="C7">
        <f t="shared" si="5"/>
        <v>7.3433984737624591</v>
      </c>
      <c r="D7">
        <f t="shared" si="6"/>
        <v>7.6908968794912349</v>
      </c>
      <c r="E7">
        <f t="shared" si="7"/>
        <v>7.8375871104865222</v>
      </c>
      <c r="F7">
        <f t="shared" si="8"/>
        <v>7.9050419883528837</v>
      </c>
      <c r="G7">
        <f t="shared" si="2"/>
        <v>7.9688782818952806</v>
      </c>
      <c r="H7">
        <f t="shared" si="9"/>
        <v>2.4968776025399153E-3</v>
      </c>
      <c r="I7">
        <f t="shared" si="3"/>
        <v>8.3298620754168606E-4</v>
      </c>
      <c r="J7">
        <f t="shared" si="3"/>
        <v>3.5707908922433251E-4</v>
      </c>
      <c r="K7">
        <f t="shared" si="3"/>
        <v>1.6665277854932548E-4</v>
      </c>
      <c r="L7">
        <f t="shared" si="3"/>
        <v>8.0641909556700142E-5</v>
      </c>
    </row>
    <row r="8" spans="1:12" x14ac:dyDescent="0.2">
      <c r="A8">
        <f>A9/2</f>
        <v>5.0000000000000001E-3</v>
      </c>
      <c r="B8">
        <f t="shared" si="4"/>
        <v>4.4959557775615036</v>
      </c>
      <c r="C8">
        <f t="shared" si="5"/>
        <v>5.1871605249751438</v>
      </c>
      <c r="D8">
        <f t="shared" si="6"/>
        <v>5.4319766600802009</v>
      </c>
      <c r="E8">
        <f t="shared" si="7"/>
        <v>5.5353184319687001</v>
      </c>
      <c r="F8">
        <f t="shared" si="8"/>
        <v>5.5828385785012129</v>
      </c>
      <c r="G8">
        <f t="shared" si="2"/>
        <v>5.627808712130097</v>
      </c>
      <c r="H8">
        <f t="shared" si="9"/>
        <v>4.9875208073176802E-3</v>
      </c>
      <c r="I8">
        <f t="shared" si="3"/>
        <v>1.6652785490612887E-3</v>
      </c>
      <c r="J8">
        <f t="shared" si="3"/>
        <v>7.140306729725987E-4</v>
      </c>
      <c r="K8">
        <f t="shared" si="3"/>
        <v>3.3327778395009222E-4</v>
      </c>
      <c r="L8">
        <f t="shared" si="3"/>
        <v>1.6127731599580031E-4</v>
      </c>
    </row>
    <row r="9" spans="1:12" x14ac:dyDescent="0.2">
      <c r="A9">
        <v>0.01</v>
      </c>
      <c r="B9">
        <f t="shared" si="4"/>
        <v>3.1751444386974965</v>
      </c>
      <c r="C9">
        <f t="shared" si="5"/>
        <v>3.660242292000917</v>
      </c>
      <c r="D9">
        <f t="shared" si="6"/>
        <v>3.8320811727905184</v>
      </c>
      <c r="E9">
        <f t="shared" si="7"/>
        <v>3.904613611325686</v>
      </c>
      <c r="F9">
        <f t="shared" si="8"/>
        <v>3.9379649650634332</v>
      </c>
      <c r="G9">
        <f t="shared" si="2"/>
        <v>3.9695254747701183</v>
      </c>
      <c r="H9">
        <f t="shared" si="9"/>
        <v>9.9501662508318933E-3</v>
      </c>
      <c r="I9">
        <f t="shared" si="3"/>
        <v>3.3277839454767255E-3</v>
      </c>
      <c r="J9">
        <f t="shared" si="3"/>
        <v>1.4275515061433763E-3</v>
      </c>
      <c r="K9">
        <f t="shared" si="3"/>
        <v>6.6644449381891846E-4</v>
      </c>
      <c r="L9">
        <f t="shared" si="3"/>
        <v>3.2252862161907814E-4</v>
      </c>
    </row>
    <row r="10" spans="1:12" x14ac:dyDescent="0.2">
      <c r="A10">
        <f>0.01+A9</f>
        <v>0.02</v>
      </c>
      <c r="B10">
        <f t="shared" si="4"/>
        <v>2.239546261591693</v>
      </c>
      <c r="C10">
        <f t="shared" si="5"/>
        <v>2.5774186990004324</v>
      </c>
      <c r="D10">
        <f t="shared" si="6"/>
        <v>2.6971386930998267</v>
      </c>
      <c r="E10">
        <f t="shared" si="7"/>
        <v>2.7476661533428217</v>
      </c>
      <c r="F10">
        <f t="shared" si="8"/>
        <v>2.7708971037137533</v>
      </c>
      <c r="G10">
        <f t="shared" si="2"/>
        <v>2.7928790169723428</v>
      </c>
      <c r="H10">
        <f t="shared" si="9"/>
        <v>1.9801326693244747E-2</v>
      </c>
      <c r="I10">
        <f t="shared" si="3"/>
        <v>6.6444937449655628E-3</v>
      </c>
      <c r="J10">
        <f t="shared" si="3"/>
        <v>2.8530651089839765E-3</v>
      </c>
      <c r="K10">
        <f t="shared" si="3"/>
        <v>1.332444839374558E-3</v>
      </c>
      <c r="L10">
        <f t="shared" si="3"/>
        <v>6.4495321852631182E-4</v>
      </c>
    </row>
    <row r="11" spans="1:12" x14ac:dyDescent="0.2">
      <c r="A11">
        <f t="shared" ref="A11:A18" si="10">0.01+A10</f>
        <v>0.03</v>
      </c>
      <c r="B11">
        <f t="shared" si="4"/>
        <v>1.8239971204517831</v>
      </c>
      <c r="C11">
        <f t="shared" si="5"/>
        <v>2.0957008157747015</v>
      </c>
      <c r="D11">
        <f t="shared" si="6"/>
        <v>2.1920032330298223</v>
      </c>
      <c r="E11">
        <f t="shared" si="7"/>
        <v>2.2326426889682405</v>
      </c>
      <c r="F11">
        <f t="shared" si="8"/>
        <v>2.2513256313002485</v>
      </c>
      <c r="G11">
        <f t="shared" si="2"/>
        <v>2.2690027447147849</v>
      </c>
      <c r="H11">
        <f t="shared" si="9"/>
        <v>2.9554466451491845E-2</v>
      </c>
      <c r="I11">
        <f t="shared" si="3"/>
        <v>9.9501662508318933E-3</v>
      </c>
      <c r="J11">
        <f t="shared" si="3"/>
        <v>4.2765437177337828E-3</v>
      </c>
      <c r="K11">
        <f t="shared" si="3"/>
        <v>1.998001332666921E-3</v>
      </c>
      <c r="L11">
        <f t="shared" si="3"/>
        <v>9.672738242728629E-4</v>
      </c>
    </row>
    <row r="12" spans="1:12" x14ac:dyDescent="0.2">
      <c r="A12">
        <f t="shared" si="10"/>
        <v>0.04</v>
      </c>
      <c r="B12">
        <f t="shared" si="4"/>
        <v>1.5756607272855714</v>
      </c>
      <c r="C12">
        <f t="shared" si="5"/>
        <v>1.8073807403758977</v>
      </c>
      <c r="D12">
        <f t="shared" si="6"/>
        <v>1.8895366740619219</v>
      </c>
      <c r="E12">
        <f t="shared" si="7"/>
        <v>1.9242023375936199</v>
      </c>
      <c r="F12">
        <f t="shared" si="8"/>
        <v>1.940137420646239</v>
      </c>
      <c r="G12">
        <f t="shared" si="2"/>
        <v>1.9552134698772796</v>
      </c>
      <c r="H12">
        <f t="shared" si="9"/>
        <v>3.9210560847676823E-2</v>
      </c>
      <c r="I12">
        <f t="shared" si="3"/>
        <v>1.3244838192804309E-2</v>
      </c>
      <c r="J12">
        <f t="shared" si="3"/>
        <v>5.6979902374517666E-3</v>
      </c>
      <c r="K12">
        <f t="shared" si="3"/>
        <v>2.6631142694990562E-3</v>
      </c>
      <c r="L12">
        <f t="shared" si="3"/>
        <v>1.289490472398569E-3</v>
      </c>
    </row>
    <row r="13" spans="1:12" x14ac:dyDescent="0.2">
      <c r="A13">
        <f t="shared" si="10"/>
        <v>0.05</v>
      </c>
      <c r="B13">
        <f t="shared" si="4"/>
        <v>1.4057685567100511</v>
      </c>
      <c r="C13">
        <f t="shared" si="5"/>
        <v>1.6098454277787531</v>
      </c>
      <c r="D13">
        <f t="shared" si="6"/>
        <v>1.6822238487527961</v>
      </c>
      <c r="E13">
        <f t="shared" si="7"/>
        <v>1.7127603682643302</v>
      </c>
      <c r="F13">
        <f t="shared" si="8"/>
        <v>1.7267959787109513</v>
      </c>
      <c r="G13">
        <f t="shared" si="2"/>
        <v>1.7400739347725858</v>
      </c>
      <c r="H13">
        <f t="shared" si="9"/>
        <v>4.8770575499285984E-2</v>
      </c>
      <c r="I13">
        <f t="shared" si="3"/>
        <v>1.6528546178382508E-2</v>
      </c>
      <c r="J13">
        <f t="shared" si="3"/>
        <v>7.1174075690496608E-3</v>
      </c>
      <c r="K13">
        <f t="shared" si="3"/>
        <v>3.3277839454767255E-3</v>
      </c>
      <c r="L13">
        <f t="shared" si="3"/>
        <v>1.6116031964330535E-3</v>
      </c>
    </row>
    <row r="14" spans="1:12" x14ac:dyDescent="0.2">
      <c r="A14">
        <f t="shared" si="10"/>
        <v>6.0000000000000005E-2</v>
      </c>
      <c r="B14">
        <f t="shared" si="4"/>
        <v>1.280051709011107</v>
      </c>
      <c r="C14">
        <f t="shared" si="5"/>
        <v>1.4634668496141876</v>
      </c>
      <c r="D14">
        <f t="shared" si="6"/>
        <v>1.5285392401425995</v>
      </c>
      <c r="E14">
        <f t="shared" si="7"/>
        <v>1.5559901662999835</v>
      </c>
      <c r="F14">
        <f t="shared" si="8"/>
        <v>1.5686062698096865</v>
      </c>
      <c r="G14">
        <f t="shared" si="2"/>
        <v>1.580540417855901</v>
      </c>
      <c r="H14">
        <f t="shared" si="9"/>
        <v>5.823546641575128E-2</v>
      </c>
      <c r="I14">
        <f t="shared" si="3"/>
        <v>1.9801326693244747E-2</v>
      </c>
      <c r="J14">
        <f t="shared" si="3"/>
        <v>8.5347986092979555E-3</v>
      </c>
      <c r="K14">
        <f t="shared" si="3"/>
        <v>3.9920106560085156E-3</v>
      </c>
      <c r="L14">
        <f t="shared" si="3"/>
        <v>1.9336120298945048E-3</v>
      </c>
    </row>
    <row r="15" spans="1:12" x14ac:dyDescent="0.2">
      <c r="A15">
        <f t="shared" si="10"/>
        <v>7.0000000000000007E-2</v>
      </c>
      <c r="B15">
        <f t="shared" si="4"/>
        <v>1.182106543742532</v>
      </c>
      <c r="C15">
        <f t="shared" si="5"/>
        <v>1.3492692635396057</v>
      </c>
      <c r="D15">
        <f t="shared" si="6"/>
        <v>1.408596452071027</v>
      </c>
      <c r="E15">
        <f t="shared" si="7"/>
        <v>1.4336208576293534</v>
      </c>
      <c r="F15">
        <f t="shared" si="8"/>
        <v>1.4451205965864604</v>
      </c>
      <c r="G15">
        <f t="shared" si="2"/>
        <v>1.4559978676709566</v>
      </c>
      <c r="H15">
        <f t="shared" si="9"/>
        <v>6.7606180094051727E-2</v>
      </c>
      <c r="I15">
        <f t="shared" si="3"/>
        <v>2.3063216101652406E-2</v>
      </c>
      <c r="J15">
        <f t="shared" si="3"/>
        <v>9.9501662508318933E-3</v>
      </c>
      <c r="K15">
        <f t="shared" si="3"/>
        <v>4.6557946963065033E-3</v>
      </c>
      <c r="L15">
        <f t="shared" si="3"/>
        <v>2.2555170062907859E-3</v>
      </c>
    </row>
    <row r="16" spans="1:12" x14ac:dyDescent="0.2">
      <c r="A16">
        <f t="shared" si="10"/>
        <v>0.08</v>
      </c>
      <c r="B16">
        <f t="shared" si="4"/>
        <v>1.1029640094880822</v>
      </c>
      <c r="C16">
        <f t="shared" si="5"/>
        <v>1.2568735457028051</v>
      </c>
      <c r="D16">
        <f t="shared" si="6"/>
        <v>1.3115171453904335</v>
      </c>
      <c r="E16">
        <f t="shared" si="7"/>
        <v>1.3345633286833514</v>
      </c>
      <c r="F16">
        <f t="shared" si="8"/>
        <v>1.345152907220807</v>
      </c>
      <c r="G16">
        <f t="shared" si="2"/>
        <v>1.3551684838810789</v>
      </c>
      <c r="H16">
        <f t="shared" si="9"/>
        <v>7.6883653613364245E-2</v>
      </c>
      <c r="I16">
        <f t="shared" si="3"/>
        <v>2.6314250646854997E-2</v>
      </c>
      <c r="J16">
        <f t="shared" si="3"/>
        <v>1.1363513382157464E-2</v>
      </c>
      <c r="K16">
        <f t="shared" si="3"/>
        <v>5.3191363613857012E-3</v>
      </c>
      <c r="L16">
        <f t="shared" si="3"/>
        <v>2.5773181591187688E-3</v>
      </c>
    </row>
    <row r="17" spans="1:12" x14ac:dyDescent="0.2">
      <c r="A17">
        <f t="shared" si="10"/>
        <v>0.09</v>
      </c>
      <c r="B17">
        <f t="shared" si="4"/>
        <v>1.0372512443220012</v>
      </c>
      <c r="C17">
        <f t="shared" si="5"/>
        <v>1.1800599058318486</v>
      </c>
      <c r="D17">
        <f t="shared" si="6"/>
        <v>1.2307816995312135</v>
      </c>
      <c r="E17">
        <f t="shared" si="7"/>
        <v>1.2521713635502252</v>
      </c>
      <c r="F17">
        <f t="shared" si="8"/>
        <v>1.2619987614967778</v>
      </c>
      <c r="G17">
        <f t="shared" si="2"/>
        <v>1.2712927182017468</v>
      </c>
      <c r="H17">
        <f t="shared" si="9"/>
        <v>8.6068814728771814E-2</v>
      </c>
      <c r="I17">
        <f t="shared" si="3"/>
        <v>2.9554466451491845E-2</v>
      </c>
      <c r="J17">
        <f t="shared" si="3"/>
        <v>1.2774842887657067E-2</v>
      </c>
      <c r="K17">
        <f t="shared" si="3"/>
        <v>5.9820359460647232E-3</v>
      </c>
      <c r="L17">
        <f t="shared" si="3"/>
        <v>2.8990155218645564E-3</v>
      </c>
    </row>
    <row r="18" spans="1:12" x14ac:dyDescent="0.2">
      <c r="A18">
        <f t="shared" si="10"/>
        <v>9.9999999999999992E-2</v>
      </c>
      <c r="B18">
        <f t="shared" si="4"/>
        <v>0.98152709952851513</v>
      </c>
      <c r="C18">
        <f t="shared" si="5"/>
        <v>1.1148433282656767</v>
      </c>
      <c r="D18">
        <f t="shared" si="6"/>
        <v>1.1622125659425684</v>
      </c>
      <c r="E18">
        <f t="shared" si="7"/>
        <v>1.1821861194703478</v>
      </c>
      <c r="F18">
        <f t="shared" si="8"/>
        <v>1.1913619266423401</v>
      </c>
      <c r="G18">
        <f t="shared" si="2"/>
        <v>1.2000389484301357</v>
      </c>
      <c r="H18">
        <f t="shared" si="9"/>
        <v>9.5162581964040371E-2</v>
      </c>
      <c r="I18">
        <f t="shared" si="3"/>
        <v>3.2783899517994097E-2</v>
      </c>
      <c r="J18">
        <f t="shared" si="3"/>
        <v>1.4184157647595397E-2</v>
      </c>
      <c r="K18">
        <f t="shared" si="3"/>
        <v>6.6444937449655628E-3</v>
      </c>
      <c r="L18">
        <f t="shared" si="3"/>
        <v>3.22060912800326E-3</v>
      </c>
    </row>
    <row r="19" spans="1:12" x14ac:dyDescent="0.2">
      <c r="A19">
        <f>0.02+A18</f>
        <v>0.12</v>
      </c>
      <c r="B19">
        <f t="shared" si="4"/>
        <v>0.89145699500718345</v>
      </c>
      <c r="C19">
        <f t="shared" si="5"/>
        <v>1.0092521243086974</v>
      </c>
      <c r="D19">
        <f t="shared" si="6"/>
        <v>1.0511420180716939</v>
      </c>
      <c r="E19">
        <f t="shared" si="7"/>
        <v>1.0688010600342892</v>
      </c>
      <c r="F19">
        <f t="shared" si="8"/>
        <v>1.0769118481901088</v>
      </c>
      <c r="G19">
        <f t="shared" si="2"/>
        <v>1.084580455109863</v>
      </c>
      <c r="H19">
        <f t="shared" si="9"/>
        <v>0.11307956328284252</v>
      </c>
      <c r="I19">
        <f t="shared" si="3"/>
        <v>3.9210560847676823E-2</v>
      </c>
      <c r="J19">
        <f t="shared" si="3"/>
        <v>1.6996754431294669E-2</v>
      </c>
      <c r="K19">
        <f t="shared" si="3"/>
        <v>7.9680851629393423E-3</v>
      </c>
      <c r="L19">
        <f t="shared" si="3"/>
        <v>3.8634852043069046E-3</v>
      </c>
    </row>
    <row r="20" spans="1:12" x14ac:dyDescent="0.2">
      <c r="A20">
        <f t="shared" ref="A20:A28" si="11">0.02+A19</f>
        <v>0.13999999999999999</v>
      </c>
      <c r="B20">
        <f t="shared" si="4"/>
        <v>0.82112352480664907</v>
      </c>
      <c r="C20">
        <f t="shared" si="5"/>
        <v>0.92662055377463992</v>
      </c>
      <c r="D20">
        <f t="shared" si="6"/>
        <v>0.96417153850891379</v>
      </c>
      <c r="E20">
        <f t="shared" si="7"/>
        <v>0.97999778016007166</v>
      </c>
      <c r="F20">
        <f t="shared" si="8"/>
        <v>0.9872651661654156</v>
      </c>
      <c r="G20">
        <f t="shared" si="2"/>
        <v>0.99413516069197205</v>
      </c>
      <c r="H20">
        <f t="shared" si="9"/>
        <v>0.13064176460119414</v>
      </c>
      <c r="I20">
        <f t="shared" si="9"/>
        <v>4.5594520266353356E-2</v>
      </c>
      <c r="J20">
        <f t="shared" si="9"/>
        <v>1.9801326693244747E-2</v>
      </c>
      <c r="K20">
        <f t="shared" si="9"/>
        <v>9.2899129683587933E-3</v>
      </c>
      <c r="L20">
        <f t="shared" si="9"/>
        <v>4.5059466556159888E-3</v>
      </c>
    </row>
    <row r="21" spans="1:12" x14ac:dyDescent="0.2">
      <c r="A21">
        <f t="shared" si="11"/>
        <v>0.15999999999999998</v>
      </c>
      <c r="B21">
        <f t="shared" si="4"/>
        <v>0.76416436648460995</v>
      </c>
      <c r="C21">
        <f t="shared" si="5"/>
        <v>0.85956911679708048</v>
      </c>
      <c r="D21">
        <f t="shared" si="6"/>
        <v>0.89356158848045364</v>
      </c>
      <c r="E21">
        <f t="shared" si="7"/>
        <v>0.90788469984222753</v>
      </c>
      <c r="F21">
        <f t="shared" si="8"/>
        <v>0.91446036477066561</v>
      </c>
      <c r="G21">
        <f t="shared" si="2"/>
        <v>0.92067535075830831</v>
      </c>
      <c r="H21">
        <f t="shared" si="9"/>
        <v>0.14785621103378865</v>
      </c>
      <c r="I21">
        <f t="shared" si="9"/>
        <v>5.1936061506604458E-2</v>
      </c>
      <c r="J21">
        <f t="shared" si="9"/>
        <v>2.2597897327928607E-2</v>
      </c>
      <c r="K21">
        <f t="shared" si="9"/>
        <v>1.0609979511140399E-2</v>
      </c>
      <c r="L21">
        <f t="shared" si="9"/>
        <v>5.1479937493442707E-3</v>
      </c>
    </row>
    <row r="22" spans="1:12" x14ac:dyDescent="0.2">
      <c r="A22">
        <f t="shared" si="11"/>
        <v>0.17999999999999997</v>
      </c>
      <c r="B22">
        <f t="shared" si="4"/>
        <v>0.7167662593510753</v>
      </c>
      <c r="C22">
        <f t="shared" si="5"/>
        <v>0.80367153380037715</v>
      </c>
      <c r="D22">
        <f t="shared" si="6"/>
        <v>0.83466891601216087</v>
      </c>
      <c r="E22">
        <f t="shared" si="7"/>
        <v>0.84772693545813693</v>
      </c>
      <c r="F22">
        <f t="shared" si="8"/>
        <v>0.85372040971810437</v>
      </c>
      <c r="G22">
        <f t="shared" si="2"/>
        <v>0.85938409134913585</v>
      </c>
      <c r="H22">
        <f t="shared" si="9"/>
        <v>0.164729788588728</v>
      </c>
      <c r="I22">
        <f t="shared" si="9"/>
        <v>5.823546641575128E-2</v>
      </c>
      <c r="J22">
        <f t="shared" si="9"/>
        <v>2.5386489164509807E-2</v>
      </c>
      <c r="K22">
        <f t="shared" si="9"/>
        <v>1.1928287138069482E-2</v>
      </c>
      <c r="L22">
        <f t="shared" si="9"/>
        <v>5.7896267527329792E-3</v>
      </c>
    </row>
    <row r="23" spans="1:12" x14ac:dyDescent="0.2">
      <c r="A23">
        <f t="shared" si="11"/>
        <v>0.19999999999999996</v>
      </c>
      <c r="B23">
        <f t="shared" si="4"/>
        <v>0.67648568947520271</v>
      </c>
      <c r="C23">
        <f t="shared" si="5"/>
        <v>0.75608927896712963</v>
      </c>
      <c r="D23">
        <f t="shared" si="6"/>
        <v>0.78451519035039152</v>
      </c>
      <c r="E23">
        <f t="shared" si="7"/>
        <v>0.7964871097992634</v>
      </c>
      <c r="F23">
        <f t="shared" si="8"/>
        <v>0.80198076102430016</v>
      </c>
      <c r="G23">
        <f t="shared" si="2"/>
        <v>0.80717112935768098</v>
      </c>
      <c r="H23">
        <f t="shared" si="9"/>
        <v>0.18126924692201807</v>
      </c>
      <c r="I23">
        <f t="shared" si="9"/>
        <v>6.4493014968382223E-2</v>
      </c>
      <c r="J23">
        <f t="shared" si="9"/>
        <v>2.8167124967018897E-2</v>
      </c>
      <c r="K23">
        <f t="shared" si="9"/>
        <v>1.3244838192804309E-2</v>
      </c>
      <c r="L23">
        <f t="shared" si="9"/>
        <v>6.430845932851148E-3</v>
      </c>
    </row>
    <row r="24" spans="1:12" x14ac:dyDescent="0.2">
      <c r="A24">
        <f t="shared" si="11"/>
        <v>0.21999999999999995</v>
      </c>
      <c r="B24">
        <f t="shared" si="4"/>
        <v>0.64167460698325796</v>
      </c>
      <c r="C24">
        <f t="shared" si="5"/>
        <v>0.71490637995155593</v>
      </c>
      <c r="D24">
        <f t="shared" si="6"/>
        <v>0.74108961767938641</v>
      </c>
      <c r="E24">
        <f t="shared" si="7"/>
        <v>0.75211437840073792</v>
      </c>
      <c r="F24">
        <f t="shared" si="8"/>
        <v>0.75717214904131014</v>
      </c>
      <c r="G24">
        <f t="shared" si="2"/>
        <v>0.76194975263791198</v>
      </c>
      <c r="H24">
        <f t="shared" si="9"/>
        <v>0.19748120203752151</v>
      </c>
      <c r="I24">
        <f t="shared" si="9"/>
        <v>7.0708985278796432E-2</v>
      </c>
      <c r="J24">
        <f t="shared" si="9"/>
        <v>3.0939827434539047E-2</v>
      </c>
      <c r="K24">
        <f t="shared" si="9"/>
        <v>1.4559635015880423E-2</v>
      </c>
      <c r="L24">
        <f t="shared" si="9"/>
        <v>7.071651556595171E-3</v>
      </c>
    </row>
    <row r="25" spans="1:12" x14ac:dyDescent="0.2">
      <c r="A25">
        <f t="shared" si="11"/>
        <v>0.23999999999999994</v>
      </c>
      <c r="B25">
        <f t="shared" si="4"/>
        <v>0.61117549661188819</v>
      </c>
      <c r="C25">
        <f t="shared" si="5"/>
        <v>0.67877607108972871</v>
      </c>
      <c r="D25">
        <f t="shared" si="6"/>
        <v>0.70297845579533857</v>
      </c>
      <c r="E25">
        <f t="shared" si="7"/>
        <v>0.71316670740443755</v>
      </c>
      <c r="F25">
        <f t="shared" si="8"/>
        <v>0.71783952374399529</v>
      </c>
      <c r="G25">
        <f t="shared" si="2"/>
        <v>0.72225258873006315</v>
      </c>
      <c r="H25">
        <f t="shared" si="9"/>
        <v>0.21337213893344653</v>
      </c>
      <c r="I25">
        <f t="shared" si="9"/>
        <v>7.6883653613364245E-2</v>
      </c>
      <c r="J25">
        <f t="shared" si="9"/>
        <v>3.3704619201391561E-2</v>
      </c>
      <c r="K25">
        <f t="shared" si="9"/>
        <v>1.5872679944714863E-2</v>
      </c>
      <c r="L25">
        <f t="shared" si="9"/>
        <v>7.7120438906898015E-3</v>
      </c>
    </row>
    <row r="26" spans="1:12" x14ac:dyDescent="0.2">
      <c r="A26">
        <f t="shared" si="11"/>
        <v>0.25999999999999995</v>
      </c>
      <c r="B26">
        <f t="shared" si="4"/>
        <v>0.58414817577860112</v>
      </c>
      <c r="C26">
        <f t="shared" si="5"/>
        <v>0.64672000912216354</v>
      </c>
      <c r="D26">
        <f t="shared" si="6"/>
        <v>0.66915446677264567</v>
      </c>
      <c r="E26">
        <f t="shared" si="7"/>
        <v>0.67859620360730322</v>
      </c>
      <c r="F26">
        <f t="shared" si="8"/>
        <v>0.68292548853227797</v>
      </c>
      <c r="G26">
        <f t="shared" si="2"/>
        <v>0.68701324379654782</v>
      </c>
      <c r="H26">
        <f t="shared" si="9"/>
        <v>0.22894841419643364</v>
      </c>
      <c r="I26">
        <f t="shared" si="9"/>
        <v>8.3017294402805697E-2</v>
      </c>
      <c r="J26">
        <f t="shared" si="9"/>
        <v>3.6461522837320404E-2</v>
      </c>
      <c r="K26">
        <f t="shared" si="9"/>
        <v>1.7183975313610045E-2</v>
      </c>
      <c r="L26">
        <f t="shared" si="9"/>
        <v>8.3520232016874862E-3</v>
      </c>
    </row>
    <row r="27" spans="1:12" x14ac:dyDescent="0.2">
      <c r="A27">
        <f t="shared" si="11"/>
        <v>0.27999999999999997</v>
      </c>
      <c r="B27">
        <f t="shared" si="4"/>
        <v>0.5599659417023084</v>
      </c>
      <c r="C27">
        <f t="shared" si="5"/>
        <v>0.61800783309558383</v>
      </c>
      <c r="D27">
        <f t="shared" si="6"/>
        <v>0.63885060587985976</v>
      </c>
      <c r="E27">
        <f t="shared" si="7"/>
        <v>0.64762032417279269</v>
      </c>
      <c r="F27">
        <f t="shared" si="8"/>
        <v>0.65164036957606719</v>
      </c>
      <c r="G27">
        <f t="shared" si="2"/>
        <v>0.65543529254873745</v>
      </c>
      <c r="H27">
        <f t="shared" si="9"/>
        <v>0.24421625854427453</v>
      </c>
      <c r="I27">
        <f t="shared" si="9"/>
        <v>8.9110180254387883E-2</v>
      </c>
      <c r="J27">
        <f t="shared" si="9"/>
        <v>3.9210560847676823E-2</v>
      </c>
      <c r="K27">
        <f t="shared" si="9"/>
        <v>1.8493523453757987E-2</v>
      </c>
      <c r="L27">
        <f t="shared" si="9"/>
        <v>8.9915897559686986E-3</v>
      </c>
    </row>
    <row r="28" spans="1:12" x14ac:dyDescent="0.2">
      <c r="A28">
        <f t="shared" si="11"/>
        <v>0.3</v>
      </c>
      <c r="B28">
        <f t="shared" si="4"/>
        <v>0.53815046702283797</v>
      </c>
      <c r="C28">
        <f t="shared" si="5"/>
        <v>0.59208163097980415</v>
      </c>
      <c r="D28">
        <f t="shared" si="6"/>
        <v>0.61148079702479141</v>
      </c>
      <c r="E28">
        <f t="shared" si="7"/>
        <v>0.61964109331377104</v>
      </c>
      <c r="F28">
        <f t="shared" si="8"/>
        <v>0.62338071549252771</v>
      </c>
      <c r="G28">
        <f t="shared" si="2"/>
        <v>0.62691009922752072</v>
      </c>
      <c r="H28">
        <f t="shared" si="9"/>
        <v>0.25918177931828212</v>
      </c>
      <c r="I28">
        <f t="shared" si="9"/>
        <v>9.5162581964040371E-2</v>
      </c>
      <c r="J28">
        <f t="shared" si="9"/>
        <v>4.1951755673602542E-2</v>
      </c>
      <c r="K28">
        <f t="shared" si="9"/>
        <v>1.9801326693244747E-2</v>
      </c>
      <c r="L28">
        <f t="shared" si="9"/>
        <v>9.6307438197422712E-3</v>
      </c>
    </row>
    <row r="29" spans="1:12" x14ac:dyDescent="0.2">
      <c r="A29">
        <f t="shared" ref="A29:A38" si="12">0.03+A28</f>
        <v>0.32999999999999996</v>
      </c>
      <c r="B29">
        <f t="shared" si="4"/>
        <v>0.50907228017017592</v>
      </c>
      <c r="C29">
        <f t="shared" si="5"/>
        <v>0.55749062313253916</v>
      </c>
      <c r="D29">
        <f t="shared" si="6"/>
        <v>0.57495504480573478</v>
      </c>
      <c r="E29">
        <f t="shared" si="7"/>
        <v>0.58229872472834077</v>
      </c>
      <c r="F29">
        <f t="shared" si="8"/>
        <v>0.58566260729897857</v>
      </c>
      <c r="G29">
        <f t="shared" si="2"/>
        <v>0.58883620679235549</v>
      </c>
      <c r="H29">
        <f t="shared" si="9"/>
        <v>0.28107626656807383</v>
      </c>
      <c r="I29">
        <f t="shared" si="9"/>
        <v>0.10416586470347178</v>
      </c>
      <c r="J29">
        <f t="shared" si="9"/>
        <v>4.6048890874162529E-2</v>
      </c>
      <c r="K29">
        <f t="shared" si="9"/>
        <v>2.175976494878995E-2</v>
      </c>
      <c r="L29">
        <f t="shared" si="9"/>
        <v>1.0588702077609979E-2</v>
      </c>
    </row>
    <row r="30" spans="1:12" x14ac:dyDescent="0.2">
      <c r="A30">
        <f t="shared" si="12"/>
        <v>0.36</v>
      </c>
      <c r="B30">
        <f t="shared" si="4"/>
        <v>0.4835496154578206</v>
      </c>
      <c r="C30">
        <f t="shared" si="5"/>
        <v>0.52710095155089076</v>
      </c>
      <c r="D30">
        <f t="shared" si="6"/>
        <v>0.54285855295665375</v>
      </c>
      <c r="E30">
        <f t="shared" si="7"/>
        <v>0.54948198207662047</v>
      </c>
      <c r="F30">
        <f t="shared" si="8"/>
        <v>0.55251449400574604</v>
      </c>
      <c r="G30">
        <f t="shared" si="2"/>
        <v>0.5553743381529993</v>
      </c>
      <c r="H30">
        <f t="shared" si="9"/>
        <v>0.30232367392896897</v>
      </c>
      <c r="I30">
        <f t="shared" si="9"/>
        <v>0.11307956328284252</v>
      </c>
      <c r="J30">
        <f t="shared" si="9"/>
        <v>5.0128504496919857E-2</v>
      </c>
      <c r="K30">
        <f t="shared" si="9"/>
        <v>2.3714290242090708E-2</v>
      </c>
      <c r="L30">
        <f t="shared" si="9"/>
        <v>1.1545733727530094E-2</v>
      </c>
    </row>
    <row r="31" spans="1:12" x14ac:dyDescent="0.2">
      <c r="A31">
        <f t="shared" si="12"/>
        <v>0.39</v>
      </c>
      <c r="B31">
        <f t="shared" si="4"/>
        <v>0.46089254272458963</v>
      </c>
      <c r="C31">
        <f t="shared" si="5"/>
        <v>0.50010529463745279</v>
      </c>
      <c r="D31">
        <f t="shared" si="6"/>
        <v>0.51434245736812778</v>
      </c>
      <c r="E31">
        <f t="shared" si="7"/>
        <v>0.52032444332743477</v>
      </c>
      <c r="F31">
        <f t="shared" si="8"/>
        <v>0.52306187265199167</v>
      </c>
      <c r="G31">
        <f t="shared" si="2"/>
        <v>0.52564233801578153</v>
      </c>
      <c r="H31">
        <f t="shared" si="9"/>
        <v>0.32294312550183535</v>
      </c>
      <c r="I31">
        <f t="shared" si="9"/>
        <v>0.1219045690794387</v>
      </c>
      <c r="J31">
        <f t="shared" si="9"/>
        <v>5.4190671473667962E-2</v>
      </c>
      <c r="K31">
        <f t="shared" si="9"/>
        <v>2.5664910391250628E-2</v>
      </c>
      <c r="L31">
        <f t="shared" si="9"/>
        <v>1.2501839665786219E-2</v>
      </c>
    </row>
    <row r="32" spans="1:12" x14ac:dyDescent="0.2">
      <c r="A32">
        <f t="shared" si="12"/>
        <v>0.42000000000000004</v>
      </c>
      <c r="B32">
        <f t="shared" si="4"/>
        <v>0.44058617850244658</v>
      </c>
      <c r="C32">
        <f t="shared" si="5"/>
        <v>0.47590033238023743</v>
      </c>
      <c r="D32">
        <f t="shared" si="6"/>
        <v>0.48877214244711659</v>
      </c>
      <c r="E32">
        <f t="shared" si="7"/>
        <v>0.49417826402220311</v>
      </c>
      <c r="F32">
        <f t="shared" si="8"/>
        <v>0.49665080972375214</v>
      </c>
      <c r="G32">
        <f t="shared" si="2"/>
        <v>0.49898050638604768</v>
      </c>
      <c r="H32">
        <f t="shared" si="9"/>
        <v>0.34295318018494325</v>
      </c>
      <c r="I32">
        <f t="shared" si="9"/>
        <v>0.13064176460119414</v>
      </c>
      <c r="J32">
        <f t="shared" si="9"/>
        <v>5.823546641575128E-2</v>
      </c>
      <c r="K32">
        <f t="shared" si="9"/>
        <v>2.7611633198753149E-2</v>
      </c>
      <c r="L32">
        <f t="shared" si="9"/>
        <v>1.3457020787795093E-2</v>
      </c>
    </row>
    <row r="33" spans="1:12" x14ac:dyDescent="0.2">
      <c r="A33">
        <f t="shared" si="12"/>
        <v>0.45000000000000007</v>
      </c>
      <c r="B33">
        <f t="shared" si="4"/>
        <v>0.42223734615850167</v>
      </c>
      <c r="C33">
        <f t="shared" si="5"/>
        <v>0.45402470611979179</v>
      </c>
      <c r="D33">
        <f t="shared" si="6"/>
        <v>0.46566212202820095</v>
      </c>
      <c r="E33">
        <f t="shared" si="7"/>
        <v>0.47054775772058988</v>
      </c>
      <c r="F33">
        <f t="shared" si="8"/>
        <v>0.47278092331361904</v>
      </c>
      <c r="G33">
        <f t="shared" si="2"/>
        <v>0.47488401434257538</v>
      </c>
      <c r="H33">
        <f t="shared" si="9"/>
        <v>0.36237184837822678</v>
      </c>
      <c r="I33">
        <f t="shared" si="9"/>
        <v>0.13929202357494219</v>
      </c>
      <c r="J33">
        <f t="shared" si="9"/>
        <v>6.2262963615435485E-2</v>
      </c>
      <c r="K33">
        <f t="shared" si="9"/>
        <v>2.9554466451491845E-2</v>
      </c>
      <c r="L33">
        <f t="shared" si="9"/>
        <v>1.4411277988107152E-2</v>
      </c>
    </row>
    <row r="34" spans="1:12" x14ac:dyDescent="0.2">
      <c r="A34">
        <f t="shared" si="12"/>
        <v>0.48000000000000009</v>
      </c>
      <c r="B34">
        <f t="shared" si="4"/>
        <v>0.40553985837459572</v>
      </c>
      <c r="C34">
        <f t="shared" si="5"/>
        <v>0.43411861243277339</v>
      </c>
      <c r="D34">
        <f t="shared" si="6"/>
        <v>0.44463362024165259</v>
      </c>
      <c r="E34">
        <f t="shared" si="7"/>
        <v>0.44904612654951376</v>
      </c>
      <c r="F34">
        <f t="shared" si="8"/>
        <v>0.45106172246029597</v>
      </c>
      <c r="G34">
        <f t="shared" si="2"/>
        <v>0.45295887301607446</v>
      </c>
      <c r="H34">
        <f t="shared" si="9"/>
        <v>0.38121660819385916</v>
      </c>
      <c r="I34">
        <f t="shared" si="9"/>
        <v>0.14785621103378865</v>
      </c>
      <c r="J34">
        <f t="shared" si="9"/>
        <v>6.6273237047272282E-2</v>
      </c>
      <c r="K34">
        <f t="shared" si="9"/>
        <v>3.1493417920802402E-2</v>
      </c>
      <c r="L34">
        <f t="shared" si="9"/>
        <v>1.5364612160407742E-2</v>
      </c>
    </row>
    <row r="35" spans="1:12" x14ac:dyDescent="0.2">
      <c r="A35">
        <f t="shared" si="12"/>
        <v>0.51000000000000012</v>
      </c>
      <c r="B35">
        <f t="shared" si="4"/>
        <v>0.39025119309531364</v>
      </c>
      <c r="C35">
        <f t="shared" si="5"/>
        <v>0.41589663989241249</v>
      </c>
      <c r="D35">
        <f t="shared" si="6"/>
        <v>0.42538604972387145</v>
      </c>
      <c r="E35">
        <f t="shared" si="7"/>
        <v>0.42936636551312629</v>
      </c>
      <c r="F35">
        <f t="shared" si="8"/>
        <v>0.43118324741121555</v>
      </c>
      <c r="G35">
        <f t="shared" si="2"/>
        <v>0.4328923238685522</v>
      </c>
      <c r="H35">
        <f t="shared" si="9"/>
        <v>0.3995044211877341</v>
      </c>
      <c r="I35">
        <f t="shared" si="9"/>
        <v>0.15633518340361641</v>
      </c>
      <c r="J35">
        <f t="shared" si="9"/>
        <v>7.0266360369457659E-2</v>
      </c>
      <c r="K35">
        <f t="shared" si="9"/>
        <v>3.3428495362493371E-2</v>
      </c>
      <c r="L35">
        <f t="shared" si="9"/>
        <v>1.6317024197517682E-2</v>
      </c>
    </row>
    <row r="36" spans="1:12" x14ac:dyDescent="0.2">
      <c r="A36">
        <f t="shared" si="12"/>
        <v>0.54000000000000015</v>
      </c>
      <c r="B36">
        <f t="shared" si="4"/>
        <v>0.37617639053081359</v>
      </c>
      <c r="C36">
        <f t="shared" si="5"/>
        <v>0.39912900332042622</v>
      </c>
      <c r="D36">
        <f t="shared" si="6"/>
        <v>0.40767730362179455</v>
      </c>
      <c r="E36">
        <f t="shared" si="7"/>
        <v>0.41126115643313726</v>
      </c>
      <c r="F36">
        <f t="shared" si="8"/>
        <v>0.41289578040884117</v>
      </c>
      <c r="G36">
        <f t="shared" ref="G36:G67" si="13">_xlfn.CHISQ.DIST(A36,1,0)</f>
        <v>0.41443237607574135</v>
      </c>
      <c r="H36">
        <f t="shared" si="9"/>
        <v>0.41725174762601047</v>
      </c>
      <c r="I36">
        <f t="shared" si="9"/>
        <v>0.164729788588728</v>
      </c>
      <c r="J36">
        <f t="shared" si="9"/>
        <v>7.4242406925185467E-2</v>
      </c>
      <c r="K36">
        <f t="shared" si="9"/>
        <v>3.5359706516877032E-2</v>
      </c>
      <c r="L36">
        <f t="shared" si="9"/>
        <v>1.7268514991394257E-2</v>
      </c>
    </row>
    <row r="37" spans="1:12" x14ac:dyDescent="0.2">
      <c r="A37">
        <f t="shared" si="12"/>
        <v>0.57000000000000017</v>
      </c>
      <c r="B37">
        <f t="shared" si="4"/>
        <v>0.36315666844237127</v>
      </c>
      <c r="C37">
        <f t="shared" si="5"/>
        <v>0.38362826784074888</v>
      </c>
      <c r="D37">
        <f t="shared" si="6"/>
        <v>0.39130981040731966</v>
      </c>
      <c r="E37">
        <f t="shared" si="7"/>
        <v>0.394528640016585</v>
      </c>
      <c r="F37">
        <f t="shared" si="8"/>
        <v>0.3959954876577817</v>
      </c>
      <c r="G37">
        <f t="shared" si="13"/>
        <v>0.39737332531557495</v>
      </c>
      <c r="H37">
        <f t="shared" ref="H37:L68" si="14">1-EXP(-$A37/(H$2-1))</f>
        <v>0.43447456130046302</v>
      </c>
      <c r="I37">
        <f t="shared" si="14"/>
        <v>0.17304086605663771</v>
      </c>
      <c r="J37">
        <f t="shared" si="14"/>
        <v>7.8201449743994011E-2</v>
      </c>
      <c r="K37">
        <f t="shared" si="14"/>
        <v>3.728705910880048E-2</v>
      </c>
      <c r="L37">
        <f t="shared" si="14"/>
        <v>1.8219085433131776E-2</v>
      </c>
    </row>
    <row r="38" spans="1:12" x14ac:dyDescent="0.2">
      <c r="A38">
        <f t="shared" si="12"/>
        <v>0.6000000000000002</v>
      </c>
      <c r="B38">
        <f t="shared" si="4"/>
        <v>0.35106120353323117</v>
      </c>
      <c r="C38">
        <f t="shared" si="5"/>
        <v>0.36923975866034026</v>
      </c>
      <c r="D38">
        <f t="shared" si="6"/>
        <v>0.37612045828706508</v>
      </c>
      <c r="E38">
        <f t="shared" si="7"/>
        <v>0.37900213518766873</v>
      </c>
      <c r="F38">
        <f t="shared" si="8"/>
        <v>0.38031404428966159</v>
      </c>
      <c r="G38">
        <f t="shared" si="13"/>
        <v>0.38154528938409282</v>
      </c>
      <c r="H38">
        <f t="shared" si="14"/>
        <v>0.45118836390597372</v>
      </c>
      <c r="I38">
        <f t="shared" si="14"/>
        <v>0.18126924692201818</v>
      </c>
      <c r="J38">
        <f t="shared" si="14"/>
        <v>8.2143561543107424E-2</v>
      </c>
      <c r="K38">
        <f t="shared" si="14"/>
        <v>3.9210560847676823E-2</v>
      </c>
      <c r="L38">
        <f t="shared" si="14"/>
        <v>1.9168736412963017E-2</v>
      </c>
    </row>
    <row r="39" spans="1:12" x14ac:dyDescent="0.2">
      <c r="A39">
        <f t="shared" ref="A39:A43" si="15">0.04+A38</f>
        <v>0.64000000000000024</v>
      </c>
      <c r="B39">
        <f t="shared" si="4"/>
        <v>0.33618599060934434</v>
      </c>
      <c r="C39">
        <f t="shared" si="5"/>
        <v>0.35156531966897847</v>
      </c>
      <c r="D39">
        <f t="shared" si="6"/>
        <v>0.35746865681717993</v>
      </c>
      <c r="E39">
        <f t="shared" si="7"/>
        <v>0.35993902872130423</v>
      </c>
      <c r="F39">
        <f t="shared" si="8"/>
        <v>0.36106196383259481</v>
      </c>
      <c r="G39">
        <f t="shared" si="13"/>
        <v>0.3621144409518533</v>
      </c>
      <c r="H39">
        <f t="shared" si="14"/>
        <v>0.47270757595695156</v>
      </c>
      <c r="I39">
        <f t="shared" si="14"/>
        <v>0.19211320327000891</v>
      </c>
      <c r="J39">
        <f t="shared" si="14"/>
        <v>8.7373498568817154E-2</v>
      </c>
      <c r="K39">
        <f t="shared" si="14"/>
        <v>4.1769252913067323E-2</v>
      </c>
      <c r="L39">
        <f t="shared" si="14"/>
        <v>2.0433508982389159E-2</v>
      </c>
    </row>
    <row r="40" spans="1:12" x14ac:dyDescent="0.2">
      <c r="A40">
        <f t="shared" si="15"/>
        <v>0.68000000000000027</v>
      </c>
      <c r="B40">
        <f t="shared" si="4"/>
        <v>0.32255064108799236</v>
      </c>
      <c r="C40">
        <f t="shared" si="5"/>
        <v>0.33539013085783353</v>
      </c>
      <c r="D40">
        <f t="shared" si="6"/>
        <v>0.34040684320551562</v>
      </c>
      <c r="E40">
        <f t="shared" si="7"/>
        <v>0.3425042681822934</v>
      </c>
      <c r="F40">
        <f t="shared" si="8"/>
        <v>0.34345589812227301</v>
      </c>
      <c r="G40">
        <f t="shared" si="13"/>
        <v>0.34434635135310332</v>
      </c>
      <c r="H40">
        <f t="shared" si="14"/>
        <v>0.49338300763441056</v>
      </c>
      <c r="I40">
        <f t="shared" si="14"/>
        <v>0.20281353317080053</v>
      </c>
      <c r="J40">
        <f t="shared" si="14"/>
        <v>9.2573635464411774E-2</v>
      </c>
      <c r="K40">
        <f t="shared" si="14"/>
        <v>4.4321130889107274E-2</v>
      </c>
      <c r="L40">
        <f t="shared" si="14"/>
        <v>2.1696650639637327E-2</v>
      </c>
    </row>
    <row r="41" spans="1:12" x14ac:dyDescent="0.2">
      <c r="A41">
        <f t="shared" si="15"/>
        <v>0.72000000000000031</v>
      </c>
      <c r="B41">
        <f t="shared" si="4"/>
        <v>0.3099849358913177</v>
      </c>
      <c r="C41">
        <f t="shared" si="5"/>
        <v>0.32051178242406525</v>
      </c>
      <c r="D41">
        <f t="shared" si="6"/>
        <v>0.32472122950453508</v>
      </c>
      <c r="E41">
        <f t="shared" si="7"/>
        <v>0.32647925011647361</v>
      </c>
      <c r="F41">
        <f t="shared" si="8"/>
        <v>0.32727502530816821</v>
      </c>
      <c r="G41">
        <f t="shared" si="13"/>
        <v>0.3280180965476196</v>
      </c>
      <c r="H41">
        <f t="shared" si="14"/>
        <v>0.51324774404002849</v>
      </c>
      <c r="I41">
        <f t="shared" si="14"/>
        <v>0.21337213893344664</v>
      </c>
      <c r="J41">
        <f t="shared" si="14"/>
        <v>9.7744142030741998E-2</v>
      </c>
      <c r="K41">
        <f t="shared" si="14"/>
        <v>4.6866212922495265E-2</v>
      </c>
      <c r="L41">
        <f t="shared" si="14"/>
        <v>2.2958163487753147E-2</v>
      </c>
    </row>
    <row r="42" spans="1:12" x14ac:dyDescent="0.2">
      <c r="A42">
        <f t="shared" si="15"/>
        <v>0.76000000000000034</v>
      </c>
      <c r="B42">
        <f t="shared" si="4"/>
        <v>0.29835017417142262</v>
      </c>
      <c r="C42">
        <f t="shared" si="5"/>
        <v>0.30676496340124765</v>
      </c>
      <c r="D42">
        <f t="shared" si="6"/>
        <v>0.31023710323991882</v>
      </c>
      <c r="E42">
        <f t="shared" si="7"/>
        <v>0.31168528256539135</v>
      </c>
      <c r="F42">
        <f t="shared" si="8"/>
        <v>0.31233881997336799</v>
      </c>
      <c r="G42">
        <f t="shared" si="13"/>
        <v>0.31294741355956457</v>
      </c>
      <c r="H42">
        <f t="shared" si="14"/>
        <v>0.53233357299009088</v>
      </c>
      <c r="I42">
        <f t="shared" si="14"/>
        <v>0.22379089767122495</v>
      </c>
      <c r="J42">
        <f t="shared" si="14"/>
        <v>0.10288518710113459</v>
      </c>
      <c r="K42">
        <f t="shared" si="14"/>
        <v>4.9404517111603097E-2</v>
      </c>
      <c r="L42">
        <f t="shared" si="14"/>
        <v>2.4218049627070526E-2</v>
      </c>
    </row>
    <row r="43" spans="1:12" x14ac:dyDescent="0.2">
      <c r="A43">
        <f t="shared" si="15"/>
        <v>0.80000000000000038</v>
      </c>
      <c r="B43">
        <f t="shared" si="4"/>
        <v>0.28753202137393991</v>
      </c>
      <c r="C43">
        <f t="shared" si="5"/>
        <v>0.2940130832286415</v>
      </c>
      <c r="D43">
        <f t="shared" si="6"/>
        <v>0.29681001482830038</v>
      </c>
      <c r="E43">
        <f t="shared" si="7"/>
        <v>0.29797458896761519</v>
      </c>
      <c r="F43">
        <f t="shared" si="8"/>
        <v>0.298497972567562</v>
      </c>
      <c r="G43">
        <f t="shared" si="13"/>
        <v>0.29898353991820481</v>
      </c>
      <c r="H43">
        <f t="shared" si="14"/>
        <v>0.55067103588277866</v>
      </c>
      <c r="I43">
        <f t="shared" si="14"/>
        <v>0.23407166163535142</v>
      </c>
      <c r="J43">
        <f t="shared" si="14"/>
        <v>0.10799693854690573</v>
      </c>
      <c r="K43">
        <f t="shared" si="14"/>
        <v>5.1936061506604458E-2</v>
      </c>
      <c r="L43">
        <f t="shared" si="14"/>
        <v>2.547631115521487E-2</v>
      </c>
    </row>
    <row r="44" spans="1:12" x14ac:dyDescent="0.2">
      <c r="A44">
        <f t="shared" ref="A44:A48" si="16">0.04+A43</f>
        <v>0.84000000000000041</v>
      </c>
      <c r="B44">
        <f t="shared" si="4"/>
        <v>0.27743524850825158</v>
      </c>
      <c r="C44">
        <f t="shared" si="5"/>
        <v>0.28214210300503273</v>
      </c>
      <c r="D44">
        <f t="shared" si="6"/>
        <v>0.28431928737231232</v>
      </c>
      <c r="E44">
        <f t="shared" si="7"/>
        <v>0.28522368205730692</v>
      </c>
      <c r="F44">
        <f t="shared" si="8"/>
        <v>0.28562770075137101</v>
      </c>
      <c r="G44">
        <f t="shared" si="13"/>
        <v>0.28600046575995924</v>
      </c>
      <c r="H44">
        <f t="shared" si="14"/>
        <v>0.56828947657092055</v>
      </c>
      <c r="I44">
        <f t="shared" si="14"/>
        <v>0.24421625854427464</v>
      </c>
      <c r="J44">
        <f t="shared" si="14"/>
        <v>0.11307956328284252</v>
      </c>
      <c r="K44">
        <f t="shared" si="14"/>
        <v>5.4460864109603713E-2</v>
      </c>
      <c r="L44">
        <f t="shared" si="14"/>
        <v>2.6732950167106972E-2</v>
      </c>
    </row>
    <row r="45" spans="1:12" x14ac:dyDescent="0.2">
      <c r="A45">
        <f t="shared" si="16"/>
        <v>0.88000000000000045</v>
      </c>
      <c r="B45">
        <f t="shared" si="4"/>
        <v>0.267979798209732</v>
      </c>
      <c r="C45">
        <f t="shared" si="5"/>
        <v>0.2710559181026943</v>
      </c>
      <c r="D45">
        <f t="shared" si="6"/>
        <v>0.27266315728131674</v>
      </c>
      <c r="E45">
        <f t="shared" si="7"/>
        <v>0.27332840217037918</v>
      </c>
      <c r="F45">
        <f t="shared" si="8"/>
        <v>0.27362274060297659</v>
      </c>
      <c r="G45">
        <f t="shared" si="13"/>
        <v>0.27389188042698998</v>
      </c>
      <c r="H45">
        <f t="shared" si="14"/>
        <v>0.5852170883184189</v>
      </c>
      <c r="I45">
        <f t="shared" si="14"/>
        <v>0.25422649190860791</v>
      </c>
      <c r="J45">
        <f t="shared" si="14"/>
        <v>0.11813322727265341</v>
      </c>
      <c r="K45">
        <f t="shared" si="14"/>
        <v>5.6978942874763239E-2</v>
      </c>
      <c r="L45">
        <f t="shared" si="14"/>
        <v>2.7987968754966008E-2</v>
      </c>
    </row>
    <row r="46" spans="1:12" x14ac:dyDescent="0.2">
      <c r="A46">
        <f t="shared" si="16"/>
        <v>0.92000000000000048</v>
      </c>
      <c r="B46">
        <f t="shared" si="4"/>
        <v>0.25909779911013459</v>
      </c>
      <c r="C46">
        <f t="shared" si="5"/>
        <v>0.26067285041779026</v>
      </c>
      <c r="D46">
        <f t="shared" si="6"/>
        <v>0.26175508161876121</v>
      </c>
      <c r="E46">
        <f t="shared" si="7"/>
        <v>0.26220014640531608</v>
      </c>
      <c r="F46">
        <f t="shared" si="8"/>
        <v>0.26239353978392643</v>
      </c>
      <c r="G46">
        <f t="shared" si="13"/>
        <v>0.26256733154035006</v>
      </c>
      <c r="H46">
        <f t="shared" si="14"/>
        <v>0.60148095891548603</v>
      </c>
      <c r="I46">
        <f t="shared" si="14"/>
        <v>0.26410414135175841</v>
      </c>
      <c r="J46">
        <f t="shared" si="14"/>
        <v>0.12315809553438695</v>
      </c>
      <c r="K46">
        <f t="shared" si="14"/>
        <v>5.9490315708431551E-2</v>
      </c>
      <c r="L46">
        <f t="shared" si="14"/>
        <v>2.9241369008313312E-2</v>
      </c>
    </row>
    <row r="47" spans="1:12" x14ac:dyDescent="0.2">
      <c r="A47">
        <f t="shared" si="16"/>
        <v>0.96000000000000052</v>
      </c>
      <c r="B47">
        <f t="shared" si="4"/>
        <v>0.25073126944231378</v>
      </c>
      <c r="C47">
        <f t="shared" si="5"/>
        <v>0.25092294771207035</v>
      </c>
      <c r="D47">
        <f t="shared" si="6"/>
        <v>0.25152089425005036</v>
      </c>
      <c r="E47">
        <f t="shared" si="7"/>
        <v>0.25176296421355177</v>
      </c>
      <c r="F47">
        <f t="shared" si="8"/>
        <v>0.25186332524837107</v>
      </c>
      <c r="G47">
        <f t="shared" si="13"/>
        <v>0.25194926630024078</v>
      </c>
      <c r="H47">
        <f t="shared" si="14"/>
        <v>0.61710711402488816</v>
      </c>
      <c r="I47">
        <f t="shared" si="14"/>
        <v>0.27385096292630917</v>
      </c>
      <c r="J47">
        <f t="shared" si="14"/>
        <v>0.12815433214582062</v>
      </c>
      <c r="K47">
        <f t="shared" si="14"/>
        <v>6.1995000469270534E-2</v>
      </c>
      <c r="L47">
        <f t="shared" si="14"/>
        <v>3.0493153013975816E-2</v>
      </c>
    </row>
    <row r="48" spans="1:12" x14ac:dyDescent="0.2">
      <c r="A48">
        <f t="shared" si="16"/>
        <v>1.0000000000000004</v>
      </c>
      <c r="B48">
        <f t="shared" si="4"/>
        <v>0.24283032922654027</v>
      </c>
      <c r="C48">
        <f t="shared" si="5"/>
        <v>0.24174587895152219</v>
      </c>
      <c r="D48">
        <f t="shared" si="6"/>
        <v>0.24189658892573865</v>
      </c>
      <c r="E48">
        <f t="shared" si="7"/>
        <v>0.24195129300285406</v>
      </c>
      <c r="F48">
        <f t="shared" si="8"/>
        <v>0.24196581698470807</v>
      </c>
      <c r="G48">
        <f t="shared" si="13"/>
        <v>0.24197072451914323</v>
      </c>
      <c r="H48">
        <f t="shared" si="14"/>
        <v>0.63212055882855789</v>
      </c>
      <c r="I48">
        <f t="shared" si="14"/>
        <v>0.28346868942621084</v>
      </c>
      <c r="J48">
        <f t="shared" si="14"/>
        <v>0.13312210024981841</v>
      </c>
      <c r="K48">
        <f t="shared" si="14"/>
        <v>6.4493014968382334E-2</v>
      </c>
      <c r="L48">
        <f t="shared" si="14"/>
        <v>3.1743322856089495E-2</v>
      </c>
    </row>
    <row r="49" spans="1:12" x14ac:dyDescent="0.2">
      <c r="A49">
        <f>0.1+A48</f>
        <v>1.1000000000000005</v>
      </c>
      <c r="B49">
        <f t="shared" si="4"/>
        <v>0.22484502342307888</v>
      </c>
      <c r="C49">
        <f t="shared" si="5"/>
        <v>0.22098177047822534</v>
      </c>
      <c r="D49">
        <f t="shared" si="6"/>
        <v>0.22015622386819661</v>
      </c>
      <c r="E49">
        <f t="shared" si="7"/>
        <v>0.21980231434311787</v>
      </c>
      <c r="F49">
        <f t="shared" si="8"/>
        <v>0.21962977179845486</v>
      </c>
      <c r="G49">
        <f t="shared" si="13"/>
        <v>0.21945817241334359</v>
      </c>
      <c r="H49">
        <f t="shared" si="14"/>
        <v>0.66712891630192062</v>
      </c>
      <c r="I49">
        <f t="shared" si="14"/>
        <v>0.30695937991355859</v>
      </c>
      <c r="J49">
        <f t="shared" si="14"/>
        <v>0.14541803304109135</v>
      </c>
      <c r="K49">
        <f t="shared" si="14"/>
        <v>7.0708985278796543E-2</v>
      </c>
      <c r="L49">
        <f t="shared" si="14"/>
        <v>3.4861699148749259E-2</v>
      </c>
    </row>
    <row r="50" spans="1:12" x14ac:dyDescent="0.2">
      <c r="A50">
        <f t="shared" ref="A50:A78" si="17">0.1+A49</f>
        <v>1.2000000000000006</v>
      </c>
      <c r="B50">
        <f t="shared" si="4"/>
        <v>0.20897541261689173</v>
      </c>
      <c r="C50">
        <f t="shared" si="5"/>
        <v>0.20283173644486768</v>
      </c>
      <c r="D50">
        <f t="shared" si="6"/>
        <v>0.20120119907811221</v>
      </c>
      <c r="E50">
        <f t="shared" si="7"/>
        <v>0.20051082898594239</v>
      </c>
      <c r="F50">
        <f t="shared" si="8"/>
        <v>0.20018442174781442</v>
      </c>
      <c r="G50">
        <f t="shared" si="13"/>
        <v>0.19986776390173316</v>
      </c>
      <c r="H50">
        <f t="shared" si="14"/>
        <v>0.69880578808779803</v>
      </c>
      <c r="I50">
        <f t="shared" si="14"/>
        <v>0.32967995396436078</v>
      </c>
      <c r="J50">
        <f t="shared" si="14"/>
        <v>0.15753955838322864</v>
      </c>
      <c r="K50">
        <f t="shared" si="14"/>
        <v>7.6883653613364245E-2</v>
      </c>
      <c r="L50">
        <f t="shared" si="14"/>
        <v>3.7970032370256313E-2</v>
      </c>
    </row>
    <row r="51" spans="1:12" x14ac:dyDescent="0.2">
      <c r="A51">
        <f t="shared" si="17"/>
        <v>1.3000000000000007</v>
      </c>
      <c r="B51">
        <f t="shared" si="4"/>
        <v>0.19482814931923223</v>
      </c>
      <c r="C51">
        <f t="shared" si="5"/>
        <v>0.18681366885368564</v>
      </c>
      <c r="D51">
        <f t="shared" si="6"/>
        <v>0.18451840905815134</v>
      </c>
      <c r="E51">
        <f t="shared" si="7"/>
        <v>0.18355060803149467</v>
      </c>
      <c r="F51">
        <f t="shared" si="8"/>
        <v>0.18309748732625128</v>
      </c>
      <c r="G51">
        <f t="shared" si="13"/>
        <v>0.18266148179510899</v>
      </c>
      <c r="H51">
        <f t="shared" si="14"/>
        <v>0.72746820696598757</v>
      </c>
      <c r="I51">
        <f t="shared" si="14"/>
        <v>0.35165565899849038</v>
      </c>
      <c r="J51">
        <f t="shared" si="14"/>
        <v>0.1694891500989838</v>
      </c>
      <c r="K51">
        <f t="shared" si="14"/>
        <v>8.3017294402805697E-2</v>
      </c>
      <c r="L51">
        <f t="shared" si="14"/>
        <v>4.1068354865417378E-2</v>
      </c>
    </row>
    <row r="52" spans="1:12" x14ac:dyDescent="0.2">
      <c r="A52">
        <f t="shared" si="17"/>
        <v>1.4000000000000008</v>
      </c>
      <c r="B52">
        <f t="shared" si="4"/>
        <v>0.18210853766010759</v>
      </c>
      <c r="C52">
        <f t="shared" si="5"/>
        <v>0.17256399379758092</v>
      </c>
      <c r="D52">
        <f t="shared" si="6"/>
        <v>0.1697203282446085</v>
      </c>
      <c r="E52">
        <f t="shared" si="7"/>
        <v>0.16852398881716238</v>
      </c>
      <c r="F52">
        <f t="shared" si="8"/>
        <v>0.16796663207436602</v>
      </c>
      <c r="G52">
        <f t="shared" si="13"/>
        <v>0.16743255734508339</v>
      </c>
      <c r="H52">
        <f t="shared" si="14"/>
        <v>0.75340303605839376</v>
      </c>
      <c r="I52">
        <f t="shared" si="14"/>
        <v>0.37291091472694404</v>
      </c>
      <c r="J52">
        <f t="shared" si="14"/>
        <v>0.18126924692201829</v>
      </c>
      <c r="K52">
        <f t="shared" si="14"/>
        <v>8.9110180254387883E-2</v>
      </c>
      <c r="L52">
        <f t="shared" si="14"/>
        <v>4.4156698874868949E-2</v>
      </c>
    </row>
    <row r="53" spans="1:12" x14ac:dyDescent="0.2">
      <c r="A53">
        <f t="shared" si="17"/>
        <v>1.5000000000000009</v>
      </c>
      <c r="B53">
        <f t="shared" si="4"/>
        <v>0.17059061513210783</v>
      </c>
      <c r="C53">
        <f t="shared" si="5"/>
        <v>0.15980212798703208</v>
      </c>
      <c r="D53">
        <f t="shared" si="6"/>
        <v>0.15650746931080356</v>
      </c>
      <c r="E53">
        <f t="shared" si="7"/>
        <v>0.15512348695833447</v>
      </c>
      <c r="F53">
        <f t="shared" si="8"/>
        <v>0.15448068468710999</v>
      </c>
      <c r="G53">
        <f t="shared" si="13"/>
        <v>0.15386632280545515</v>
      </c>
      <c r="H53">
        <f t="shared" si="14"/>
        <v>0.77686983985157032</v>
      </c>
      <c r="I53">
        <f t="shared" si="14"/>
        <v>0.3934693402873668</v>
      </c>
      <c r="J53">
        <f t="shared" si="14"/>
        <v>0.19288225299461081</v>
      </c>
      <c r="K53">
        <f t="shared" si="14"/>
        <v>9.5162581964040482E-2</v>
      </c>
      <c r="L53">
        <f t="shared" si="14"/>
        <v>4.7235096535413357E-2</v>
      </c>
    </row>
    <row r="54" spans="1:12" x14ac:dyDescent="0.2">
      <c r="A54">
        <f t="shared" si="17"/>
        <v>1.600000000000001</v>
      </c>
      <c r="B54">
        <f t="shared" si="4"/>
        <v>0.16009764330542725</v>
      </c>
      <c r="C54">
        <f t="shared" si="5"/>
        <v>0.14830723077328539</v>
      </c>
      <c r="D54">
        <f t="shared" si="6"/>
        <v>0.14464380587513878</v>
      </c>
      <c r="E54">
        <f t="shared" si="7"/>
        <v>0.14310665583995008</v>
      </c>
      <c r="F54">
        <f t="shared" si="8"/>
        <v>0.1423942389304336</v>
      </c>
      <c r="G54">
        <f t="shared" si="13"/>
        <v>0.14171456530622378</v>
      </c>
      <c r="H54">
        <f t="shared" si="14"/>
        <v>0.79810348200534476</v>
      </c>
      <c r="I54">
        <f t="shared" si="14"/>
        <v>0.4133537804899684</v>
      </c>
      <c r="J54">
        <f t="shared" si="14"/>
        <v>0.20433053835830728</v>
      </c>
      <c r="K54">
        <f t="shared" si="14"/>
        <v>0.10117476852839125</v>
      </c>
      <c r="L54">
        <f t="shared" si="14"/>
        <v>5.03035798803525E-2</v>
      </c>
    </row>
    <row r="55" spans="1:12" x14ac:dyDescent="0.2">
      <c r="A55">
        <f t="shared" si="17"/>
        <v>1.7000000000000011</v>
      </c>
      <c r="B55">
        <f t="shared" si="4"/>
        <v>0.15048897729869204</v>
      </c>
      <c r="C55">
        <f t="shared" si="5"/>
        <v>0.13790250726972816</v>
      </c>
      <c r="D55">
        <f t="shared" si="6"/>
        <v>0.13394016233175751</v>
      </c>
      <c r="E55">
        <f t="shared" si="7"/>
        <v>0.13227908932750096</v>
      </c>
      <c r="F55">
        <f t="shared" si="8"/>
        <v>0.13151047789412523</v>
      </c>
      <c r="G55">
        <f t="shared" si="13"/>
        <v>0.13077818192388801</v>
      </c>
      <c r="H55">
        <f t="shared" si="14"/>
        <v>0.81731647594726553</v>
      </c>
      <c r="I55">
        <f t="shared" si="14"/>
        <v>0.43258633120299639</v>
      </c>
      <c r="J55">
        <f t="shared" si="14"/>
        <v>0.21561643943761033</v>
      </c>
      <c r="K55">
        <f t="shared" si="14"/>
        <v>0.10714700715672154</v>
      </c>
      <c r="L55">
        <f t="shared" si="14"/>
        <v>5.3362180839821804E-2</v>
      </c>
    </row>
    <row r="56" spans="1:12" x14ac:dyDescent="0.2">
      <c r="A56">
        <f t="shared" si="17"/>
        <v>1.8000000000000012</v>
      </c>
      <c r="B56">
        <f t="shared" si="4"/>
        <v>0.14165098460471434</v>
      </c>
      <c r="C56">
        <f t="shared" si="5"/>
        <v>0.12844431565347364</v>
      </c>
      <c r="D56">
        <f t="shared" si="6"/>
        <v>0.12424267599039727</v>
      </c>
      <c r="E56">
        <f t="shared" si="7"/>
        <v>0.12248261032210198</v>
      </c>
      <c r="F56">
        <f t="shared" si="8"/>
        <v>0.12166923639676458</v>
      </c>
      <c r="G56">
        <f t="shared" si="13"/>
        <v>0.12089512247320477</v>
      </c>
      <c r="H56">
        <f t="shared" si="14"/>
        <v>0.83470111177841366</v>
      </c>
      <c r="I56">
        <f t="shared" si="14"/>
        <v>0.45118836390597383</v>
      </c>
      <c r="J56">
        <f t="shared" si="14"/>
        <v>0.22674225951680949</v>
      </c>
      <c r="K56">
        <f t="shared" si="14"/>
        <v>0.11307956328284252</v>
      </c>
      <c r="L56">
        <f t="shared" si="14"/>
        <v>5.6410931241122175E-2</v>
      </c>
    </row>
    <row r="57" spans="1:12" x14ac:dyDescent="0.2">
      <c r="A57">
        <f t="shared" si="17"/>
        <v>1.9000000000000012</v>
      </c>
      <c r="B57">
        <f t="shared" si="4"/>
        <v>0.13349061408004698</v>
      </c>
      <c r="C57">
        <f t="shared" si="5"/>
        <v>0.11981442577588233</v>
      </c>
      <c r="D57">
        <f t="shared" si="6"/>
        <v>0.11542458874902441</v>
      </c>
      <c r="E57">
        <f t="shared" si="7"/>
        <v>0.11358686434262495</v>
      </c>
      <c r="F57">
        <f t="shared" si="8"/>
        <v>0.1127385032063755</v>
      </c>
      <c r="G57">
        <f t="shared" si="13"/>
        <v>0.11193180508616983</v>
      </c>
      <c r="H57">
        <f t="shared" si="14"/>
        <v>0.85043138077736513</v>
      </c>
      <c r="I57">
        <f t="shared" si="14"/>
        <v>0.46918054943798626</v>
      </c>
      <c r="J57">
        <f t="shared" si="14"/>
        <v>0.23771026921004645</v>
      </c>
      <c r="K57">
        <f t="shared" si="14"/>
        <v>0.11897270057689191</v>
      </c>
      <c r="L57">
        <f t="shared" si="14"/>
        <v>5.9449862809051179E-2</v>
      </c>
    </row>
    <row r="58" spans="1:12" x14ac:dyDescent="0.2">
      <c r="A58">
        <f t="shared" si="17"/>
        <v>2.0000000000000013</v>
      </c>
      <c r="B58">
        <f t="shared" si="4"/>
        <v>0.12593074614368271</v>
      </c>
      <c r="C58">
        <f t="shared" si="5"/>
        <v>0.1119144007544836</v>
      </c>
      <c r="D58">
        <f t="shared" si="6"/>
        <v>0.10738028345365579</v>
      </c>
      <c r="E58">
        <f t="shared" si="7"/>
        <v>0.10548320936907679</v>
      </c>
      <c r="F58">
        <f t="shared" si="8"/>
        <v>0.10460824329305572</v>
      </c>
      <c r="G58">
        <f t="shared" si="13"/>
        <v>0.10377687435514855</v>
      </c>
      <c r="H58">
        <f t="shared" si="14"/>
        <v>0.86466471676338752</v>
      </c>
      <c r="I58">
        <f t="shared" si="14"/>
        <v>0.4865828809674082</v>
      </c>
      <c r="J58">
        <f t="shared" si="14"/>
        <v>0.24852270692471423</v>
      </c>
      <c r="K58">
        <f t="shared" si="14"/>
        <v>0.12482668095705263</v>
      </c>
      <c r="L58">
        <f t="shared" si="14"/>
        <v>6.2479007166233003E-2</v>
      </c>
    </row>
    <row r="59" spans="1:12" x14ac:dyDescent="0.2">
      <c r="A59">
        <f t="shared" si="17"/>
        <v>2.1000000000000014</v>
      </c>
      <c r="B59">
        <f t="shared" si="4"/>
        <v>0.11890676853557057</v>
      </c>
      <c r="C59">
        <f t="shared" si="5"/>
        <v>0.10466144279877374</v>
      </c>
      <c r="D59">
        <f t="shared" si="6"/>
        <v>0.10002086960764325</v>
      </c>
      <c r="E59">
        <f t="shared" si="7"/>
        <v>9.8080191118951832E-2</v>
      </c>
      <c r="F59">
        <f t="shared" si="8"/>
        <v>9.7185822149135709E-2</v>
      </c>
      <c r="G59">
        <f t="shared" si="13"/>
        <v>9.6336577313579419E-2</v>
      </c>
      <c r="H59">
        <f t="shared" si="14"/>
        <v>0.87754357174701825</v>
      </c>
      <c r="I59">
        <f t="shared" si="14"/>
        <v>0.50341469620859081</v>
      </c>
      <c r="J59">
        <f t="shared" si="14"/>
        <v>0.25918177931828223</v>
      </c>
      <c r="K59">
        <f t="shared" si="14"/>
        <v>0.13064176460119425</v>
      </c>
      <c r="L59">
        <f t="shared" si="14"/>
        <v>6.5498395833448075E-2</v>
      </c>
    </row>
    <row r="60" spans="1:12" x14ac:dyDescent="0.2">
      <c r="A60">
        <f t="shared" si="17"/>
        <v>2.2000000000000015</v>
      </c>
      <c r="B60">
        <f t="shared" si="4"/>
        <v>0.11236401304312192</v>
      </c>
      <c r="C60">
        <f t="shared" si="5"/>
        <v>9.7985270237863992E-2</v>
      </c>
      <c r="D60">
        <f t="shared" si="6"/>
        <v>9.3270861085263709E-2</v>
      </c>
      <c r="E60">
        <f t="shared" si="7"/>
        <v>9.1300136115232189E-2</v>
      </c>
      <c r="F60">
        <f t="shared" si="8"/>
        <v>9.0392559791562563E-2</v>
      </c>
      <c r="G60">
        <f t="shared" si="13"/>
        <v>8.9531280373142813E-2</v>
      </c>
      <c r="H60">
        <f t="shared" si="14"/>
        <v>0.88919684163766632</v>
      </c>
      <c r="I60">
        <f t="shared" si="14"/>
        <v>0.51969469891020093</v>
      </c>
      <c r="J60">
        <f t="shared" si="14"/>
        <v>0.26968966174864284</v>
      </c>
      <c r="K60">
        <f t="shared" si="14"/>
        <v>0.13641820995843601</v>
      </c>
      <c r="L60">
        <f t="shared" si="14"/>
        <v>6.8508060229960588E-2</v>
      </c>
    </row>
    <row r="61" spans="1:12" x14ac:dyDescent="0.2">
      <c r="A61">
        <f t="shared" si="17"/>
        <v>2.3000000000000016</v>
      </c>
      <c r="B61">
        <f t="shared" si="4"/>
        <v>0.10625580841152157</v>
      </c>
      <c r="C61">
        <f t="shared" si="5"/>
        <v>9.1825734475884616E-2</v>
      </c>
      <c r="D61">
        <f t="shared" si="6"/>
        <v>8.7065638041129281E-2</v>
      </c>
      <c r="E61">
        <f t="shared" si="7"/>
        <v>8.5076547733242774E-2</v>
      </c>
      <c r="F61">
        <f t="shared" si="8"/>
        <v>8.4161096405936692E-2</v>
      </c>
      <c r="G61">
        <f t="shared" si="13"/>
        <v>8.3292806117575405E-2</v>
      </c>
      <c r="H61">
        <f t="shared" si="14"/>
        <v>0.89974115627719642</v>
      </c>
      <c r="I61">
        <f t="shared" si="14"/>
        <v>0.53544097963908877</v>
      </c>
      <c r="J61">
        <f t="shared" si="14"/>
        <v>0.28004849871806881</v>
      </c>
      <c r="K61">
        <f t="shared" si="14"/>
        <v>0.14215627376063333</v>
      </c>
      <c r="L61">
        <f t="shared" si="14"/>
        <v>7.1508031673845451E-2</v>
      </c>
    </row>
    <row r="62" spans="1:12" x14ac:dyDescent="0.2">
      <c r="A62">
        <f t="shared" si="17"/>
        <v>2.4000000000000017</v>
      </c>
      <c r="B62">
        <f t="shared" si="4"/>
        <v>0.10054198167595021</v>
      </c>
      <c r="C62">
        <f t="shared" si="5"/>
        <v>8.6130976876322124E-2</v>
      </c>
      <c r="D62">
        <f t="shared" si="6"/>
        <v>8.1349481535747351E-2</v>
      </c>
      <c r="E62">
        <f t="shared" si="7"/>
        <v>7.9352088881479266E-2</v>
      </c>
      <c r="F62">
        <f t="shared" si="8"/>
        <v>7.8433351044908103E-2</v>
      </c>
      <c r="G62">
        <f t="shared" si="13"/>
        <v>7.7562369240259457E-2</v>
      </c>
      <c r="H62">
        <f t="shared" si="14"/>
        <v>0.90928204671058765</v>
      </c>
      <c r="I62">
        <f t="shared" si="14"/>
        <v>0.55067103588277866</v>
      </c>
      <c r="J62">
        <f t="shared" si="14"/>
        <v>0.29026040431087474</v>
      </c>
      <c r="K62">
        <f t="shared" si="14"/>
        <v>0.14785621103378876</v>
      </c>
      <c r="L62">
        <f t="shared" si="14"/>
        <v>7.449834138231437E-2</v>
      </c>
    </row>
    <row r="63" spans="1:12" x14ac:dyDescent="0.2">
      <c r="A63">
        <f t="shared" si="17"/>
        <v>2.5000000000000018</v>
      </c>
      <c r="B63">
        <f t="shared" si="4"/>
        <v>9.5187690789102081E-2</v>
      </c>
      <c r="C63">
        <f t="shared" si="5"/>
        <v>8.0855985676011932E-2</v>
      </c>
      <c r="D63">
        <f t="shared" si="6"/>
        <v>7.6074032854861987E-2</v>
      </c>
      <c r="E63">
        <f t="shared" si="7"/>
        <v>7.4076999850468575E-2</v>
      </c>
      <c r="F63">
        <f t="shared" si="8"/>
        <v>7.3158920327539956E-2</v>
      </c>
      <c r="G63">
        <f t="shared" si="13"/>
        <v>7.2288957067272411E-2</v>
      </c>
      <c r="H63">
        <f t="shared" si="14"/>
        <v>0.91791500137610138</v>
      </c>
      <c r="I63">
        <f t="shared" si="14"/>
        <v>0.56540179149292202</v>
      </c>
      <c r="J63">
        <f t="shared" si="14"/>
        <v>0.30032746262486987</v>
      </c>
      <c r="K63">
        <f t="shared" si="14"/>
        <v>0.15351827510938598</v>
      </c>
      <c r="L63">
        <f t="shared" si="14"/>
        <v>7.7479020472040583E-2</v>
      </c>
    </row>
    <row r="64" spans="1:12" x14ac:dyDescent="0.2">
      <c r="A64">
        <f t="shared" si="17"/>
        <v>2.6000000000000019</v>
      </c>
      <c r="B64">
        <f t="shared" si="4"/>
        <v>9.0162505384022429E-2</v>
      </c>
      <c r="C64">
        <f t="shared" si="5"/>
        <v>7.5961453408739305E-2</v>
      </c>
      <c r="D64">
        <f t="shared" si="6"/>
        <v>7.119707215626539E-2</v>
      </c>
      <c r="E64">
        <f t="shared" si="7"/>
        <v>6.9207843484017761E-2</v>
      </c>
      <c r="F64">
        <f t="shared" si="8"/>
        <v>6.829380815083376E-2</v>
      </c>
      <c r="G64">
        <f t="shared" si="13"/>
        <v>6.7428044593231484E-2</v>
      </c>
      <c r="H64">
        <f t="shared" si="14"/>
        <v>0.92572642178566622</v>
      </c>
      <c r="I64">
        <f t="shared" si="14"/>
        <v>0.57964961549131833</v>
      </c>
      <c r="J64">
        <f t="shared" si="14"/>
        <v>0.31025172819669178</v>
      </c>
      <c r="K64">
        <f t="shared" si="14"/>
        <v>0.15914271763564936</v>
      </c>
      <c r="L64">
        <f t="shared" si="14"/>
        <v>8.0450099959482824E-2</v>
      </c>
    </row>
    <row r="65" spans="1:12" x14ac:dyDescent="0.2">
      <c r="A65">
        <f t="shared" si="17"/>
        <v>2.700000000000002</v>
      </c>
      <c r="B65">
        <f t="shared" si="4"/>
        <v>8.5439675718607361E-2</v>
      </c>
      <c r="C65">
        <f t="shared" si="5"/>
        <v>7.1412862949836953E-2</v>
      </c>
      <c r="D65">
        <f t="shared" si="6"/>
        <v>6.668154028184986E-2</v>
      </c>
      <c r="E65">
        <f t="shared" si="7"/>
        <v>6.4706499697494799E-2</v>
      </c>
      <c r="F65">
        <f t="shared" si="8"/>
        <v>6.379940760190829E-2</v>
      </c>
      <c r="G65">
        <f t="shared" si="13"/>
        <v>6.2940564425544424E-2</v>
      </c>
      <c r="H65">
        <f t="shared" si="14"/>
        <v>0.93279448726025038</v>
      </c>
      <c r="I65">
        <f t="shared" si="14"/>
        <v>0.59343034025940122</v>
      </c>
      <c r="J65">
        <f t="shared" si="14"/>
        <v>0.32003522642110638</v>
      </c>
      <c r="K65">
        <f t="shared" si="14"/>
        <v>0.16472978858872811</v>
      </c>
      <c r="L65">
        <f t="shared" si="14"/>
        <v>8.3411610761207844E-2</v>
      </c>
    </row>
    <row r="66" spans="1:12" x14ac:dyDescent="0.2">
      <c r="A66">
        <f t="shared" si="17"/>
        <v>2.800000000000002</v>
      </c>
      <c r="B66">
        <f t="shared" si="4"/>
        <v>8.0995545969928973E-2</v>
      </c>
      <c r="C66">
        <f t="shared" si="5"/>
        <v>6.7179749519917009E-2</v>
      </c>
      <c r="D66">
        <f t="shared" si="6"/>
        <v>6.2494747904139163E-2</v>
      </c>
      <c r="E66">
        <f t="shared" si="7"/>
        <v>6.0539352167376485E-2</v>
      </c>
      <c r="F66">
        <f t="shared" si="8"/>
        <v>5.964167727467258E-2</v>
      </c>
      <c r="G66">
        <f t="shared" si="13"/>
        <v>5.8792073252544395E-2</v>
      </c>
      <c r="H66">
        <f t="shared" si="14"/>
        <v>0.93918993737478218</v>
      </c>
      <c r="I66">
        <f t="shared" si="14"/>
        <v>0.60675927913140204</v>
      </c>
      <c r="J66">
        <f t="shared" si="14"/>
        <v>0.32967995396436089</v>
      </c>
      <c r="K66">
        <f t="shared" si="14"/>
        <v>0.17027973628380633</v>
      </c>
      <c r="L66">
        <f t="shared" si="14"/>
        <v>8.6363583694212043E-2</v>
      </c>
    </row>
    <row r="67" spans="1:12" x14ac:dyDescent="0.2">
      <c r="A67">
        <f t="shared" si="17"/>
        <v>2.9000000000000021</v>
      </c>
      <c r="B67">
        <f t="shared" si="4"/>
        <v>7.6809079419341009E-2</v>
      </c>
      <c r="C67">
        <f t="shared" si="5"/>
        <v>6.3235099570685821E-2</v>
      </c>
      <c r="D67">
        <f t="shared" si="6"/>
        <v>5.8607730549466504E-2</v>
      </c>
      <c r="E67">
        <f t="shared" si="7"/>
        <v>5.6676624723291921E-2</v>
      </c>
      <c r="F67">
        <f t="shared" si="8"/>
        <v>5.5790469055822953E-2</v>
      </c>
      <c r="G67">
        <f t="shared" si="13"/>
        <v>5.4952071457960466E-2</v>
      </c>
      <c r="H67">
        <f t="shared" si="14"/>
        <v>0.94497677994359286</v>
      </c>
      <c r="I67">
        <f t="shared" si="14"/>
        <v>0.61965124341074174</v>
      </c>
      <c r="J67">
        <f t="shared" si="14"/>
        <v>0.33918787917167381</v>
      </c>
      <c r="K67">
        <f t="shared" si="14"/>
        <v>0.17579280738613978</v>
      </c>
      <c r="L67">
        <f t="shared" si="14"/>
        <v>8.9306049476242655E-2</v>
      </c>
    </row>
    <row r="68" spans="1:12" x14ac:dyDescent="0.2">
      <c r="A68">
        <f t="shared" si="17"/>
        <v>3.0000000000000022</v>
      </c>
      <c r="B68">
        <f t="shared" si="4"/>
        <v>7.2861471205697761E-2</v>
      </c>
      <c r="C68">
        <f t="shared" si="5"/>
        <v>5.9554857210224625E-2</v>
      </c>
      <c r="D68">
        <f t="shared" si="6"/>
        <v>5.4994718344699059E-2</v>
      </c>
      <c r="E68">
        <f t="shared" si="7"/>
        <v>5.3091835520347394E-2</v>
      </c>
      <c r="F68">
        <f t="shared" si="8"/>
        <v>5.2218975103042166E-2</v>
      </c>
      <c r="G68">
        <f t="shared" ref="G68:G99" si="18">_xlfn.CHISQ.DIST(A68,1,0)</f>
        <v>5.1393443267923021E-2</v>
      </c>
      <c r="H68">
        <f t="shared" si="14"/>
        <v>0.95021293163213616</v>
      </c>
      <c r="I68">
        <f t="shared" si="14"/>
        <v>0.63212055882855789</v>
      </c>
      <c r="J68">
        <f t="shared" si="14"/>
        <v>0.34856094246894465</v>
      </c>
      <c r="K68">
        <f t="shared" si="14"/>
        <v>0.18126924692201829</v>
      </c>
      <c r="L68">
        <f t="shared" si="14"/>
        <v>9.2239038726116829E-2</v>
      </c>
    </row>
    <row r="69" spans="1:12" x14ac:dyDescent="0.2">
      <c r="A69">
        <f t="shared" si="17"/>
        <v>3.1000000000000023</v>
      </c>
      <c r="B69">
        <f t="shared" ref="B69:B132" si="19">_xlfn.GAMMA(B$2/2)/_xlfn.GAMMA(1/2)/_xlfn.GAMMA((B$2-1)/2)/(B$2-1)/SQRT(H69)*(1-H69)^((B$2-1)/2)</f>
        <v>6.9135830221063732E-2</v>
      </c>
      <c r="C69">
        <f t="shared" ref="C69:C132" si="20">_xlfn.GAMMA(C$2/2)/_xlfn.GAMMA(1/2)/_xlfn.GAMMA((C$2-1)/2)/(C$2-1)/SQRT(I69)*(1-I69)^((C$2-1)/2)</f>
        <v>5.6117515891600814E-2</v>
      </c>
      <c r="D69">
        <f t="shared" ref="D69:D132" si="21">_xlfn.GAMMA(D$2/2)/_xlfn.GAMMA(1/2)/_xlfn.GAMMA((D$2-1)/2)/(D$2-1)/SQRT(J69)*(1-J69)^((D$2-1)/2)</f>
        <v>5.1632696819040938E-2</v>
      </c>
      <c r="E69">
        <f t="shared" ref="E69:E132" si="22">_xlfn.GAMMA(E$2/2)/_xlfn.GAMMA(1/2)/_xlfn.GAMMA((E$2-1)/2)/(E$2-1)/SQRT(K69)*(1-K69)^((E$2-1)/2)</f>
        <v>4.9761344731514702E-2</v>
      </c>
      <c r="F69">
        <f t="shared" ref="F69:F132" si="23">_xlfn.GAMMA(F$2/2)/_xlfn.GAMMA(1/2)/_xlfn.GAMMA((F$2-1)/2)/(F$2-1)/SQRT(L69)*(1-L69)^((F$2-1)/2)</f>
        <v>4.8903269482061508E-2</v>
      </c>
      <c r="G69">
        <f t="shared" si="18"/>
        <v>4.8091992638041127E-2</v>
      </c>
      <c r="H69">
        <f t="shared" ref="H69:L100" si="24">1-EXP(-$A69/(H$2-1))</f>
        <v>0.9549507976064423</v>
      </c>
      <c r="I69">
        <f t="shared" si="24"/>
        <v>0.64418108146265829</v>
      </c>
      <c r="J69">
        <f t="shared" si="24"/>
        <v>0.35780105675876606</v>
      </c>
      <c r="K69">
        <f t="shared" si="24"/>
        <v>0.18670929828965588</v>
      </c>
      <c r="L69">
        <f t="shared" si="24"/>
        <v>9.5162581964040482E-2</v>
      </c>
    </row>
    <row r="70" spans="1:12" x14ac:dyDescent="0.2">
      <c r="A70">
        <f t="shared" si="17"/>
        <v>3.2000000000000024</v>
      </c>
      <c r="B70">
        <f t="shared" si="19"/>
        <v>6.5616916049025586E-2</v>
      </c>
      <c r="C70">
        <f t="shared" si="20"/>
        <v>5.2903778280409819E-2</v>
      </c>
      <c r="D70">
        <f t="shared" si="21"/>
        <v>4.8501040594528699E-2</v>
      </c>
      <c r="E70">
        <f t="shared" si="22"/>
        <v>4.6663977133639331E-2</v>
      </c>
      <c r="F70">
        <f t="shared" si="23"/>
        <v>4.5821925623757954E-2</v>
      </c>
      <c r="G70">
        <f t="shared" si="18"/>
        <v>4.5026055840192002E-2</v>
      </c>
      <c r="H70">
        <f t="shared" si="24"/>
        <v>0.95923779602163384</v>
      </c>
      <c r="I70">
        <f t="shared" si="24"/>
        <v>0.65584621313458791</v>
      </c>
      <c r="J70">
        <f t="shared" si="24"/>
        <v>0.3669101078108189</v>
      </c>
      <c r="K70">
        <f t="shared" si="24"/>
        <v>0.19211320327000891</v>
      </c>
      <c r="L70">
        <f t="shared" si="24"/>
        <v>9.807670961192605E-2</v>
      </c>
    </row>
    <row r="71" spans="1:12" x14ac:dyDescent="0.2">
      <c r="A71">
        <f t="shared" si="17"/>
        <v>3.3000000000000025</v>
      </c>
      <c r="B71">
        <f t="shared" si="19"/>
        <v>6.2290920054456106E-2</v>
      </c>
      <c r="C71">
        <f t="shared" si="20"/>
        <v>4.9896271073973521E-2</v>
      </c>
      <c r="D71">
        <f t="shared" si="21"/>
        <v>4.5581205888923122E-2</v>
      </c>
      <c r="E71">
        <f t="shared" si="22"/>
        <v>4.3780705149607121E-2</v>
      </c>
      <c r="F71">
        <f t="shared" si="23"/>
        <v>4.2955694997058064E-2</v>
      </c>
      <c r="G71">
        <f t="shared" si="18"/>
        <v>4.2176175986526079E-2</v>
      </c>
      <c r="H71">
        <f t="shared" si="24"/>
        <v>0.96311683259876013</v>
      </c>
      <c r="I71">
        <f t="shared" si="24"/>
        <v>0.66712891630192073</v>
      </c>
      <c r="J71">
        <f t="shared" si="24"/>
        <v>0.37588995464672936</v>
      </c>
      <c r="K71">
        <f t="shared" si="24"/>
        <v>0.19748120203752162</v>
      </c>
      <c r="L71">
        <f t="shared" si="24"/>
        <v>0.10098145199370856</v>
      </c>
    </row>
    <row r="72" spans="1:12" x14ac:dyDescent="0.2">
      <c r="A72">
        <f t="shared" si="17"/>
        <v>3.4000000000000026</v>
      </c>
      <c r="B72">
        <f t="shared" si="19"/>
        <v>5.9145282138624751E-2</v>
      </c>
      <c r="C72">
        <f t="shared" si="20"/>
        <v>4.7079304440416594E-2</v>
      </c>
      <c r="D72">
        <f t="shared" si="21"/>
        <v>4.2856470826929609E-2</v>
      </c>
      <c r="E72">
        <f t="shared" si="22"/>
        <v>4.1094381056489895E-2</v>
      </c>
      <c r="F72">
        <f t="shared" si="23"/>
        <v>4.0287235575327936E-2</v>
      </c>
      <c r="G72">
        <f t="shared" si="18"/>
        <v>3.9524827942945595E-2</v>
      </c>
      <c r="H72">
        <f t="shared" si="24"/>
        <v>0.96662673003967403</v>
      </c>
      <c r="I72">
        <f t="shared" si="24"/>
        <v>0.67804172846232436</v>
      </c>
      <c r="J72">
        <f t="shared" si="24"/>
        <v>0.38474242991946805</v>
      </c>
      <c r="K72">
        <f t="shared" si="24"/>
        <v>0.20281353317080064</v>
      </c>
      <c r="L72">
        <f t="shared" si="24"/>
        <v>0.10387683933566183</v>
      </c>
    </row>
    <row r="73" spans="1:12" x14ac:dyDescent="0.2">
      <c r="A73">
        <f t="shared" si="17"/>
        <v>3.5000000000000027</v>
      </c>
      <c r="B73">
        <f t="shared" si="19"/>
        <v>5.6168536493770745E-2</v>
      </c>
      <c r="C73">
        <f t="shared" si="20"/>
        <v>4.4438667940615184E-2</v>
      </c>
      <c r="D73">
        <f t="shared" si="21"/>
        <v>4.0311714885858267E-2</v>
      </c>
      <c r="E73">
        <f t="shared" si="22"/>
        <v>3.8589509457195616E-2</v>
      </c>
      <c r="F73">
        <f t="shared" si="23"/>
        <v>3.7800881088182733E-2</v>
      </c>
      <c r="G73">
        <f t="shared" si="18"/>
        <v>3.7056184523748065E-2</v>
      </c>
      <c r="H73">
        <f t="shared" si="24"/>
        <v>0.96980261657768163</v>
      </c>
      <c r="I73">
        <f t="shared" si="24"/>
        <v>0.6885967760854026</v>
      </c>
      <c r="J73">
        <f t="shared" si="24"/>
        <v>0.3934693402873668</v>
      </c>
      <c r="K73">
        <f t="shared" si="24"/>
        <v>0.20811043366321846</v>
      </c>
      <c r="L73">
        <f t="shared" si="24"/>
        <v>0.10676290176671255</v>
      </c>
    </row>
    <row r="74" spans="1:12" x14ac:dyDescent="0.2">
      <c r="A74">
        <f t="shared" si="17"/>
        <v>3.6000000000000028</v>
      </c>
      <c r="B74">
        <f t="shared" si="19"/>
        <v>5.3350181081424364E-2</v>
      </c>
      <c r="C74">
        <f t="shared" si="20"/>
        <v>4.1961456474781264E-2</v>
      </c>
      <c r="D74">
        <f t="shared" si="21"/>
        <v>3.7933230585312061E-2</v>
      </c>
      <c r="E74">
        <f t="shared" si="22"/>
        <v>3.6252052941132026E-2</v>
      </c>
      <c r="F74">
        <f t="shared" si="23"/>
        <v>3.548244389917074E-2</v>
      </c>
      <c r="G74">
        <f t="shared" si="18"/>
        <v>3.4755916727138278E-2</v>
      </c>
      <c r="H74">
        <f t="shared" si="24"/>
        <v>0.97267627755270747</v>
      </c>
      <c r="I74">
        <f t="shared" si="24"/>
        <v>0.69880578808779814</v>
      </c>
      <c r="J74">
        <f t="shared" si="24"/>
        <v>0.40207246678283082</v>
      </c>
      <c r="K74">
        <f t="shared" si="24"/>
        <v>0.21337213893344675</v>
      </c>
      <c r="L74">
        <f t="shared" si="24"/>
        <v>0.1096396693187538</v>
      </c>
    </row>
    <row r="75" spans="1:12" x14ac:dyDescent="0.2">
      <c r="A75">
        <f t="shared" si="17"/>
        <v>3.7000000000000028</v>
      </c>
      <c r="B75">
        <f t="shared" si="19"/>
        <v>5.0680566629530008E-2</v>
      </c>
      <c r="C75">
        <f t="shared" si="20"/>
        <v>3.9635921090490467E-2</v>
      </c>
      <c r="D75">
        <f t="shared" si="21"/>
        <v>3.5708561907211861E-2</v>
      </c>
      <c r="E75">
        <f t="shared" si="22"/>
        <v>3.4069265270843252E-2</v>
      </c>
      <c r="F75">
        <f t="shared" si="23"/>
        <v>3.3319045777271815E-2</v>
      </c>
      <c r="G75">
        <f t="shared" si="18"/>
        <v>3.2611022214010008E-2</v>
      </c>
      <c r="H75">
        <f t="shared" si="24"/>
        <v>0.97527647352966063</v>
      </c>
      <c r="I75">
        <f t="shared" si="24"/>
        <v>0.70868010886652921</v>
      </c>
      <c r="J75">
        <f t="shared" si="24"/>
        <v>0.41055356517582098</v>
      </c>
      <c r="K75">
        <f t="shared" si="24"/>
        <v>0.21859888283591911</v>
      </c>
      <c r="L75">
        <f t="shared" si="24"/>
        <v>0.11250717192695781</v>
      </c>
    </row>
    <row r="76" spans="1:12" x14ac:dyDescent="0.2">
      <c r="A76">
        <f t="shared" si="17"/>
        <v>3.8000000000000029</v>
      </c>
      <c r="B76">
        <f t="shared" si="19"/>
        <v>4.8150801774790586E-2</v>
      </c>
      <c r="C76">
        <f t="shared" si="20"/>
        <v>3.7451340495994599E-2</v>
      </c>
      <c r="D76">
        <f t="shared" si="21"/>
        <v>3.3626365003736017E-2</v>
      </c>
      <c r="E76">
        <f t="shared" si="22"/>
        <v>3.202954753017502E-2</v>
      </c>
      <c r="F76">
        <f t="shared" si="23"/>
        <v>3.1298971941365009E-2</v>
      </c>
      <c r="G76">
        <f t="shared" si="18"/>
        <v>3.0609677355586493E-2</v>
      </c>
      <c r="H76">
        <f t="shared" si="24"/>
        <v>0.97762922814383446</v>
      </c>
      <c r="I76">
        <f t="shared" si="24"/>
        <v>0.71823071090504187</v>
      </c>
      <c r="J76">
        <f t="shared" si="24"/>
        <v>0.41891436633218015</v>
      </c>
      <c r="K76">
        <f t="shared" si="24"/>
        <v>0.22379089767122495</v>
      </c>
      <c r="L76">
        <f t="shared" si="24"/>
        <v>0.11536543943008726</v>
      </c>
    </row>
    <row r="77" spans="1:12" x14ac:dyDescent="0.2">
      <c r="A77">
        <f t="shared" si="17"/>
        <v>3.900000000000003</v>
      </c>
      <c r="B77">
        <f t="shared" si="19"/>
        <v>4.5752671626975466E-2</v>
      </c>
      <c r="C77">
        <f t="shared" si="20"/>
        <v>3.5397909911645743E-2</v>
      </c>
      <c r="D77">
        <f t="shared" si="21"/>
        <v>3.1676287590647605E-2</v>
      </c>
      <c r="E77">
        <f t="shared" si="22"/>
        <v>3.0122323531088319E-2</v>
      </c>
      <c r="F77">
        <f t="shared" si="23"/>
        <v>2.9411544628389193E-2</v>
      </c>
      <c r="G77">
        <f t="shared" si="18"/>
        <v>2.874110905657774E-2</v>
      </c>
      <c r="H77">
        <f t="shared" si="24"/>
        <v>0.97975808855419566</v>
      </c>
      <c r="I77">
        <f t="shared" si="24"/>
        <v>0.72746820696598768</v>
      </c>
      <c r="J77">
        <f t="shared" si="24"/>
        <v>0.42715657656687744</v>
      </c>
      <c r="K77">
        <f t="shared" si="24"/>
        <v>0.22894841419643386</v>
      </c>
      <c r="L77">
        <f t="shared" si="24"/>
        <v>0.11821450157080593</v>
      </c>
    </row>
    <row r="78" spans="1:12" x14ac:dyDescent="0.2">
      <c r="A78">
        <f t="shared" si="17"/>
        <v>4.0000000000000027</v>
      </c>
      <c r="B78">
        <f t="shared" si="19"/>
        <v>4.3478567544242022E-2</v>
      </c>
      <c r="C78">
        <f t="shared" si="20"/>
        <v>3.3466644514807527E-2</v>
      </c>
      <c r="D78">
        <f t="shared" si="21"/>
        <v>2.9848864086674334E-2</v>
      </c>
      <c r="E78">
        <f t="shared" si="22"/>
        <v>2.8337931456738984E-2</v>
      </c>
      <c r="F78">
        <f t="shared" si="23"/>
        <v>2.7647013124415004E-2</v>
      </c>
      <c r="G78">
        <f t="shared" si="18"/>
        <v>2.6995483256593979E-2</v>
      </c>
      <c r="H78">
        <f t="shared" si="24"/>
        <v>0.98168436111126589</v>
      </c>
      <c r="I78">
        <f t="shared" si="24"/>
        <v>0.73640286188427351</v>
      </c>
      <c r="J78">
        <f t="shared" si="24"/>
        <v>0.43528187799224105</v>
      </c>
      <c r="K78">
        <f t="shared" si="24"/>
        <v>0.23407166163535142</v>
      </c>
      <c r="L78">
        <f t="shared" si="24"/>
        <v>0.12105438799598778</v>
      </c>
    </row>
    <row r="79" spans="1:12" x14ac:dyDescent="0.2">
      <c r="A79">
        <f>0.2+A78</f>
        <v>4.2000000000000028</v>
      </c>
      <c r="B79">
        <f t="shared" si="19"/>
        <v>3.9274677264210536E-2</v>
      </c>
      <c r="C79">
        <f t="shared" si="20"/>
        <v>2.9938274996552137E-2</v>
      </c>
      <c r="D79">
        <f t="shared" si="21"/>
        <v>2.6528012179097196E-2</v>
      </c>
      <c r="E79">
        <f t="shared" si="22"/>
        <v>2.5103011766085186E-2</v>
      </c>
      <c r="F79">
        <f t="shared" si="23"/>
        <v>2.4451705692564933E-2</v>
      </c>
      <c r="G79">
        <f t="shared" si="18"/>
        <v>2.3837845937226963E-2</v>
      </c>
      <c r="H79">
        <f t="shared" si="24"/>
        <v>0.9850044231795223</v>
      </c>
      <c r="I79">
        <f t="shared" si="24"/>
        <v>0.75340303605839376</v>
      </c>
      <c r="J79">
        <f t="shared" si="24"/>
        <v>0.45118836390597383</v>
      </c>
      <c r="K79">
        <f t="shared" si="24"/>
        <v>0.24421625854427464</v>
      </c>
      <c r="L79">
        <f t="shared" si="24"/>
        <v>0.12670675181014113</v>
      </c>
    </row>
    <row r="80" spans="1:12" x14ac:dyDescent="0.2">
      <c r="A80">
        <f t="shared" ref="A80:A93" si="25">0.2+A79</f>
        <v>4.400000000000003</v>
      </c>
      <c r="B80">
        <f t="shared" si="19"/>
        <v>3.548826426190968E-2</v>
      </c>
      <c r="C80">
        <f t="shared" si="20"/>
        <v>2.6807802633055332E-2</v>
      </c>
      <c r="D80">
        <f t="shared" si="21"/>
        <v>2.3602611330957961E-2</v>
      </c>
      <c r="E80">
        <f t="shared" si="22"/>
        <v>2.2262465828835308E-2</v>
      </c>
      <c r="F80">
        <f t="shared" si="23"/>
        <v>2.1650219561014782E-2</v>
      </c>
      <c r="G80">
        <f t="shared" si="18"/>
        <v>2.107346097903014E-2</v>
      </c>
      <c r="H80">
        <f t="shared" si="24"/>
        <v>0.98772266009693155</v>
      </c>
      <c r="I80">
        <f t="shared" si="24"/>
        <v>0.7693068177450374</v>
      </c>
      <c r="J80">
        <f t="shared" si="24"/>
        <v>0.46664680984318829</v>
      </c>
      <c r="K80">
        <f t="shared" si="24"/>
        <v>0.25422649190860802</v>
      </c>
      <c r="L80">
        <f t="shared" si="24"/>
        <v>0.13232276614344929</v>
      </c>
    </row>
    <row r="81" spans="1:12" x14ac:dyDescent="0.2">
      <c r="A81">
        <f t="shared" si="25"/>
        <v>4.6000000000000032</v>
      </c>
      <c r="B81">
        <f t="shared" si="19"/>
        <v>3.2074994576508975E-2</v>
      </c>
      <c r="C81">
        <f t="shared" si="20"/>
        <v>2.4025493523827126E-2</v>
      </c>
      <c r="D81">
        <f t="shared" si="21"/>
        <v>2.1020838341343842E-2</v>
      </c>
      <c r="E81">
        <f t="shared" si="22"/>
        <v>1.9763625429897947E-2</v>
      </c>
      <c r="F81">
        <f t="shared" si="23"/>
        <v>1.9189506814821278E-2</v>
      </c>
      <c r="G81">
        <f t="shared" si="18"/>
        <v>1.8648926684969154E-2</v>
      </c>
      <c r="H81">
        <f t="shared" si="24"/>
        <v>0.98994816425536647</v>
      </c>
      <c r="I81">
        <f t="shared" si="24"/>
        <v>0.7841849166013104</v>
      </c>
      <c r="J81">
        <f t="shared" si="24"/>
        <v>0.48166983580189349</v>
      </c>
      <c r="K81">
        <f t="shared" si="24"/>
        <v>0.26410414135175853</v>
      </c>
      <c r="L81">
        <f t="shared" si="24"/>
        <v>0.13790266475382318</v>
      </c>
    </row>
    <row r="82" spans="1:12" x14ac:dyDescent="0.2">
      <c r="A82">
        <f t="shared" si="25"/>
        <v>4.8000000000000034</v>
      </c>
      <c r="B82">
        <f t="shared" si="19"/>
        <v>2.8995982685865267E-2</v>
      </c>
      <c r="C82">
        <f t="shared" si="20"/>
        <v>2.154877114834404E-2</v>
      </c>
      <c r="D82">
        <f t="shared" si="21"/>
        <v>1.8738569175646678E-2</v>
      </c>
      <c r="E82">
        <f t="shared" si="22"/>
        <v>1.75617437385025E-2</v>
      </c>
      <c r="F82">
        <f t="shared" si="23"/>
        <v>1.7024542255189672E-2</v>
      </c>
      <c r="G82">
        <f t="shared" si="18"/>
        <v>1.6518959582145495E-2</v>
      </c>
      <c r="H82">
        <f t="shared" si="24"/>
        <v>0.99177025295097998</v>
      </c>
      <c r="I82">
        <f t="shared" si="24"/>
        <v>0.79810348200534487</v>
      </c>
      <c r="J82">
        <f t="shared" si="24"/>
        <v>0.49626970631103695</v>
      </c>
      <c r="K82">
        <f t="shared" si="24"/>
        <v>0.27385096292630928</v>
      </c>
      <c r="L82">
        <f t="shared" si="24"/>
        <v>0.14344667989591287</v>
      </c>
    </row>
    <row r="83" spans="1:12" x14ac:dyDescent="0.2">
      <c r="A83">
        <f t="shared" si="25"/>
        <v>5.0000000000000036</v>
      </c>
      <c r="B83">
        <f t="shared" si="19"/>
        <v>2.6216940029833709E-2</v>
      </c>
      <c r="C83">
        <f t="shared" si="20"/>
        <v>1.934100028342978E-2</v>
      </c>
      <c r="D83">
        <f t="shared" si="21"/>
        <v>1.6718053425130001E-2</v>
      </c>
      <c r="E83">
        <f t="shared" si="22"/>
        <v>1.5618624208470207E-2</v>
      </c>
      <c r="F83">
        <f t="shared" si="23"/>
        <v>1.5116931367099674E-2</v>
      </c>
      <c r="G83">
        <f t="shared" si="18"/>
        <v>1.4644982561926452E-2</v>
      </c>
      <c r="H83">
        <f t="shared" si="24"/>
        <v>0.99326205300091452</v>
      </c>
      <c r="I83">
        <f t="shared" si="24"/>
        <v>0.81112439716243845</v>
      </c>
      <c r="J83">
        <f t="shared" si="24"/>
        <v>0.51045834044304716</v>
      </c>
      <c r="K83">
        <f t="shared" si="24"/>
        <v>0.28346868942621095</v>
      </c>
      <c r="L83">
        <f t="shared" si="24"/>
        <v>0.14895504233077428</v>
      </c>
    </row>
    <row r="84" spans="1:12" x14ac:dyDescent="0.2">
      <c r="A84">
        <f t="shared" si="25"/>
        <v>5.2000000000000037</v>
      </c>
      <c r="B84">
        <f t="shared" si="19"/>
        <v>2.3707496628434854E-2</v>
      </c>
      <c r="C84">
        <f t="shared" si="20"/>
        <v>1.7370514923268385E-2</v>
      </c>
      <c r="D84">
        <f t="shared" si="21"/>
        <v>1.4926854602743464E-2</v>
      </c>
      <c r="E84">
        <f t="shared" si="22"/>
        <v>1.3901524531155975E-2</v>
      </c>
      <c r="F84">
        <f t="shared" si="23"/>
        <v>1.343379759447425E-2</v>
      </c>
      <c r="G84">
        <f t="shared" si="18"/>
        <v>1.2993996368507971E-2</v>
      </c>
      <c r="H84">
        <f t="shared" si="24"/>
        <v>0.99448343557923924</v>
      </c>
      <c r="I84">
        <f t="shared" si="24"/>
        <v>0.82330555424340346</v>
      </c>
      <c r="J84">
        <f t="shared" si="24"/>
        <v>0.52424732154434972</v>
      </c>
      <c r="K84">
        <f t="shared" si="24"/>
        <v>0.29295903069483875</v>
      </c>
      <c r="L84">
        <f t="shared" si="24"/>
        <v>0.15442798133547497</v>
      </c>
    </row>
    <row r="85" spans="1:12" x14ac:dyDescent="0.2">
      <c r="A85">
        <f t="shared" si="25"/>
        <v>5.4000000000000039</v>
      </c>
      <c r="B85">
        <f t="shared" si="19"/>
        <v>2.1440653129925113E-2</v>
      </c>
      <c r="C85">
        <f t="shared" si="20"/>
        <v>1.5609833513768212E-2</v>
      </c>
      <c r="D85">
        <f t="shared" si="21"/>
        <v>1.3336994892458164E-2</v>
      </c>
      <c r="E85">
        <f t="shared" si="22"/>
        <v>1.2382272257750047E-2</v>
      </c>
      <c r="F85">
        <f t="shared" si="23"/>
        <v>1.1946884613814808E-2</v>
      </c>
      <c r="G85">
        <f t="shared" si="18"/>
        <v>1.1537669246713815E-2</v>
      </c>
      <c r="H85">
        <f t="shared" si="24"/>
        <v>0.99548341905738735</v>
      </c>
      <c r="I85">
        <f t="shared" si="24"/>
        <v>0.83470111177841366</v>
      </c>
      <c r="J85">
        <f t="shared" si="24"/>
        <v>0.53764790669180396</v>
      </c>
      <c r="K85">
        <f t="shared" si="24"/>
        <v>0.30232367392896908</v>
      </c>
      <c r="L85">
        <f t="shared" si="24"/>
        <v>0.15986572471263638</v>
      </c>
    </row>
    <row r="86" spans="1:12" x14ac:dyDescent="0.2">
      <c r="A86">
        <f t="shared" si="25"/>
        <v>5.6000000000000041</v>
      </c>
      <c r="B86">
        <f t="shared" si="19"/>
        <v>1.9392332422531678E-2</v>
      </c>
      <c r="C86">
        <f t="shared" si="20"/>
        <v>1.4035019679607756E-2</v>
      </c>
      <c r="D86">
        <f t="shared" si="21"/>
        <v>1.1924258964210923E-2</v>
      </c>
      <c r="E86">
        <f t="shared" si="22"/>
        <v>1.1036545184948636E-2</v>
      </c>
      <c r="F86">
        <f t="shared" si="23"/>
        <v>1.0631825997913088E-2</v>
      </c>
      <c r="G86">
        <f t="shared" si="18"/>
        <v>1.0251596472870723E-2</v>
      </c>
      <c r="H86">
        <f t="shared" si="24"/>
        <v>0.99630213628351705</v>
      </c>
      <c r="I86">
        <f t="shared" si="24"/>
        <v>0.84536173545074544</v>
      </c>
      <c r="J86">
        <f t="shared" si="24"/>
        <v>0.55067103588277866</v>
      </c>
      <c r="K86">
        <f t="shared" si="24"/>
        <v>0.31156428397873015</v>
      </c>
      <c r="L86">
        <f t="shared" si="24"/>
        <v>0.16526849879991701</v>
      </c>
    </row>
    <row r="87" spans="1:12" x14ac:dyDescent="0.2">
      <c r="A87">
        <f t="shared" si="25"/>
        <v>5.8000000000000043</v>
      </c>
      <c r="B87">
        <f t="shared" si="19"/>
        <v>1.7541008223246779E-2</v>
      </c>
      <c r="C87">
        <f t="shared" si="20"/>
        <v>1.2625157183233489E-2</v>
      </c>
      <c r="D87">
        <f t="shared" si="21"/>
        <v>1.066762285155066E-2</v>
      </c>
      <c r="E87">
        <f t="shared" si="22"/>
        <v>9.8432813355236615E-3</v>
      </c>
      <c r="F87">
        <f t="shared" si="23"/>
        <v>9.4675465620041883E-3</v>
      </c>
      <c r="G87">
        <f t="shared" si="18"/>
        <v>9.1146935485576126E-3</v>
      </c>
      <c r="H87">
        <f t="shared" si="24"/>
        <v>0.99697244525462425</v>
      </c>
      <c r="I87">
        <f t="shared" si="24"/>
        <v>0.85533482336100519</v>
      </c>
      <c r="J87">
        <f t="shared" si="24"/>
        <v>0.56332734096636961</v>
      </c>
      <c r="K87">
        <f t="shared" si="24"/>
        <v>0.3206825036435792</v>
      </c>
      <c r="L87">
        <f t="shared" si="24"/>
        <v>0.17063652847943223</v>
      </c>
    </row>
    <row r="88" spans="1:12" x14ac:dyDescent="0.2">
      <c r="A88">
        <f t="shared" si="25"/>
        <v>6.0000000000000044</v>
      </c>
      <c r="B88">
        <f t="shared" si="19"/>
        <v>1.5867393935934719E-2</v>
      </c>
      <c r="C88">
        <f t="shared" si="20"/>
        <v>1.1361915465035495E-2</v>
      </c>
      <c r="D88">
        <f t="shared" si="21"/>
        <v>9.5487821097222682E-3</v>
      </c>
      <c r="E88">
        <f t="shared" si="22"/>
        <v>8.7841918471952794E-3</v>
      </c>
      <c r="F88">
        <f t="shared" si="23"/>
        <v>8.4357682875805459E-3</v>
      </c>
      <c r="G88">
        <f t="shared" si="18"/>
        <v>8.1086955549402231E-3</v>
      </c>
      <c r="H88">
        <f t="shared" si="24"/>
        <v>0.99752124782333362</v>
      </c>
      <c r="I88">
        <f t="shared" si="24"/>
        <v>0.86466471676338752</v>
      </c>
      <c r="J88">
        <f t="shared" si="24"/>
        <v>0.57562715432305023</v>
      </c>
      <c r="K88">
        <f t="shared" si="24"/>
        <v>0.32967995396436089</v>
      </c>
      <c r="L88">
        <f t="shared" si="24"/>
        <v>0.17597003718711557</v>
      </c>
    </row>
    <row r="89" spans="1:12" x14ac:dyDescent="0.2">
      <c r="A89">
        <f t="shared" si="25"/>
        <v>6.2000000000000046</v>
      </c>
      <c r="B89">
        <f t="shared" si="19"/>
        <v>1.435417928954652E-2</v>
      </c>
      <c r="C89">
        <f t="shared" si="20"/>
        <v>1.0229187670151423E-2</v>
      </c>
      <c r="D89">
        <f t="shared" si="21"/>
        <v>8.551759486728849E-3</v>
      </c>
      <c r="E89">
        <f t="shared" si="22"/>
        <v>7.843356294122807E-3</v>
      </c>
      <c r="F89">
        <f t="shared" si="23"/>
        <v>7.5206000208310588E-3</v>
      </c>
      <c r="G89">
        <f t="shared" si="18"/>
        <v>7.2177415535362817E-3</v>
      </c>
      <c r="H89">
        <f t="shared" si="24"/>
        <v>0.99797056936370432</v>
      </c>
      <c r="I89">
        <f t="shared" si="24"/>
        <v>0.87339289721091662</v>
      </c>
      <c r="J89">
        <f t="shared" si="24"/>
        <v>0.5875805172998424</v>
      </c>
      <c r="K89">
        <f t="shared" si="24"/>
        <v>0.33855823451149603</v>
      </c>
      <c r="L89">
        <f t="shared" si="24"/>
        <v>0.18126924692201829</v>
      </c>
    </row>
    <row r="90" spans="1:12" x14ac:dyDescent="0.2">
      <c r="A90">
        <f t="shared" si="25"/>
        <v>6.4000000000000048</v>
      </c>
      <c r="B90">
        <f t="shared" si="19"/>
        <v>1.2985805323679893E-2</v>
      </c>
      <c r="C90">
        <f t="shared" si="20"/>
        <v>9.212787173904155E-3</v>
      </c>
      <c r="D90">
        <f t="shared" si="21"/>
        <v>7.6625767950128515E-3</v>
      </c>
      <c r="E90">
        <f t="shared" si="22"/>
        <v>7.0068845693884094E-3</v>
      </c>
      <c r="F90">
        <f t="shared" si="23"/>
        <v>6.7081948157228502E-3</v>
      </c>
      <c r="G90">
        <f t="shared" si="18"/>
        <v>6.4280276579396917E-3</v>
      </c>
      <c r="H90">
        <f t="shared" si="24"/>
        <v>0.99833844272682604</v>
      </c>
      <c r="I90">
        <f t="shared" si="24"/>
        <v>0.88155817098619649</v>
      </c>
      <c r="J90">
        <f t="shared" si="24"/>
        <v>0.59919718840789105</v>
      </c>
      <c r="K90">
        <f t="shared" si="24"/>
        <v>0.34731892366935413</v>
      </c>
      <c r="L90">
        <f t="shared" si="24"/>
        <v>0.18653437825554997</v>
      </c>
    </row>
    <row r="91" spans="1:12" x14ac:dyDescent="0.2">
      <c r="A91">
        <f t="shared" si="25"/>
        <v>6.600000000000005</v>
      </c>
      <c r="B91">
        <f t="shared" si="19"/>
        <v>1.1748270522964956E-2</v>
      </c>
      <c r="C91">
        <f t="shared" si="20"/>
        <v>8.3001916876295767E-3</v>
      </c>
      <c r="D91">
        <f t="shared" si="21"/>
        <v>6.8689790089979472E-3</v>
      </c>
      <c r="E91">
        <f t="shared" si="22"/>
        <v>6.2626329088162347E-3</v>
      </c>
      <c r="F91">
        <f t="shared" si="23"/>
        <v>5.9864622966808029E-3</v>
      </c>
      <c r="G91">
        <f t="shared" si="18"/>
        <v>5.7275159563547305E-3</v>
      </c>
      <c r="H91">
        <f t="shared" si="24"/>
        <v>0.99863963196245209</v>
      </c>
      <c r="I91">
        <f t="shared" si="24"/>
        <v>0.88919684163766632</v>
      </c>
      <c r="J91">
        <f t="shared" si="24"/>
        <v>0.61048665128913848</v>
      </c>
      <c r="K91">
        <f t="shared" si="24"/>
        <v>0.35596357891685881</v>
      </c>
      <c r="L91">
        <f t="shared" si="24"/>
        <v>0.1917656503406594</v>
      </c>
    </row>
    <row r="92" spans="1:12" x14ac:dyDescent="0.2">
      <c r="A92">
        <f t="shared" si="25"/>
        <v>6.8000000000000052</v>
      </c>
      <c r="B92">
        <f t="shared" si="19"/>
        <v>1.0628962548885047E-2</v>
      </c>
      <c r="C92">
        <f t="shared" si="20"/>
        <v>7.480326345764351E-3</v>
      </c>
      <c r="D92">
        <f t="shared" si="21"/>
        <v>6.1602011407712711E-3</v>
      </c>
      <c r="E92">
        <f t="shared" si="22"/>
        <v>5.5999642521724607E-3</v>
      </c>
      <c r="F92">
        <f t="shared" si="23"/>
        <v>5.344826072581129E-3</v>
      </c>
      <c r="G92">
        <f t="shared" si="18"/>
        <v>5.105689160609524E-3</v>
      </c>
      <c r="H92">
        <f t="shared" si="24"/>
        <v>0.99888622485215517</v>
      </c>
      <c r="I92">
        <f t="shared" si="24"/>
        <v>0.89634287138847235</v>
      </c>
      <c r="J92">
        <f t="shared" si="24"/>
        <v>0.62145812245859933</v>
      </c>
      <c r="K92">
        <f t="shared" si="24"/>
        <v>0.36449373710437782</v>
      </c>
      <c r="L92">
        <f t="shared" si="24"/>
        <v>0.19696328092095683</v>
      </c>
    </row>
    <row r="93" spans="1:12" x14ac:dyDescent="0.2">
      <c r="A93">
        <f t="shared" si="25"/>
        <v>7.0000000000000053</v>
      </c>
      <c r="B93">
        <f t="shared" si="19"/>
        <v>9.6165112417993907E-3</v>
      </c>
      <c r="C93">
        <f t="shared" si="20"/>
        <v>6.7433789444957285E-3</v>
      </c>
      <c r="D93">
        <f t="shared" si="21"/>
        <v>5.5267703785109252E-3</v>
      </c>
      <c r="E93">
        <f t="shared" si="22"/>
        <v>5.0095451394690576E-3</v>
      </c>
      <c r="F93">
        <f t="shared" si="23"/>
        <v>4.7740182675588749E-3</v>
      </c>
      <c r="G93">
        <f t="shared" si="18"/>
        <v>4.5533429216401584E-3</v>
      </c>
      <c r="H93">
        <f t="shared" si="24"/>
        <v>0.99908811803444553</v>
      </c>
      <c r="I93">
        <f t="shared" si="24"/>
        <v>0.90302803213559513</v>
      </c>
      <c r="J93">
        <f t="shared" si="24"/>
        <v>0.63212055882855789</v>
      </c>
      <c r="K93">
        <f t="shared" si="24"/>
        <v>0.37291091472694404</v>
      </c>
      <c r="L93">
        <f t="shared" si="24"/>
        <v>0.2021274863397764</v>
      </c>
    </row>
    <row r="94" spans="1:12" x14ac:dyDescent="0.2">
      <c r="A94">
        <f>0.3+A93</f>
        <v>7.3000000000000052</v>
      </c>
      <c r="B94">
        <f t="shared" si="19"/>
        <v>8.276029104894592E-3</v>
      </c>
      <c r="C94">
        <f t="shared" si="20"/>
        <v>5.7746492828247044E-3</v>
      </c>
      <c r="D94">
        <f t="shared" si="21"/>
        <v>4.699907344721377E-3</v>
      </c>
      <c r="E94">
        <f t="shared" si="22"/>
        <v>4.241713417259786E-3</v>
      </c>
      <c r="F94">
        <f t="shared" si="23"/>
        <v>4.0330894290705691E-3</v>
      </c>
      <c r="G94">
        <f t="shared" si="18"/>
        <v>3.8377243421523297E-3</v>
      </c>
      <c r="H94">
        <f t="shared" si="24"/>
        <v>0.99932446122480612</v>
      </c>
      <c r="I94">
        <f t="shared" si="24"/>
        <v>0.91225613497570579</v>
      </c>
      <c r="J94">
        <f t="shared" si="24"/>
        <v>0.64755374726192372</v>
      </c>
      <c r="K94">
        <f t="shared" si="24"/>
        <v>0.38532811057020389</v>
      </c>
      <c r="L94">
        <f t="shared" si="24"/>
        <v>0.20981159211965172</v>
      </c>
    </row>
    <row r="95" spans="1:12" x14ac:dyDescent="0.2">
      <c r="A95">
        <f t="shared" ref="A95:A103" si="26">0.3+A94</f>
        <v>7.600000000000005</v>
      </c>
      <c r="B95">
        <f t="shared" si="19"/>
        <v>7.1226203291959609E-3</v>
      </c>
      <c r="C95">
        <f t="shared" si="20"/>
        <v>4.9476950086358414E-3</v>
      </c>
      <c r="D95">
        <f t="shared" si="21"/>
        <v>3.9998408446990635E-3</v>
      </c>
      <c r="E95">
        <f t="shared" si="22"/>
        <v>3.594547627161672E-3</v>
      </c>
      <c r="F95">
        <f t="shared" si="23"/>
        <v>3.4100204357500837E-3</v>
      </c>
      <c r="G95">
        <f t="shared" si="18"/>
        <v>3.2373096247521353E-3</v>
      </c>
      <c r="H95">
        <f t="shared" si="24"/>
        <v>0.99949954856655943</v>
      </c>
      <c r="I95">
        <f t="shared" si="24"/>
        <v>0.92060606772292197</v>
      </c>
      <c r="J95">
        <f t="shared" si="24"/>
        <v>0.66233948634486828</v>
      </c>
      <c r="K95">
        <f t="shared" si="24"/>
        <v>0.39749942946195727</v>
      </c>
      <c r="L95">
        <f t="shared" si="24"/>
        <v>0.21742169424527735</v>
      </c>
    </row>
    <row r="96" spans="1:12" x14ac:dyDescent="0.2">
      <c r="A96">
        <f t="shared" si="26"/>
        <v>7.9000000000000048</v>
      </c>
      <c r="B96">
        <f t="shared" si="19"/>
        <v>6.130098383157959E-3</v>
      </c>
      <c r="C96">
        <f t="shared" si="20"/>
        <v>4.241152739633742E-3</v>
      </c>
      <c r="D96">
        <f t="shared" si="21"/>
        <v>3.4064606513853476E-3</v>
      </c>
      <c r="E96">
        <f t="shared" si="22"/>
        <v>3.048446881979406E-3</v>
      </c>
      <c r="F96">
        <f t="shared" si="23"/>
        <v>2.8854465788777845E-3</v>
      </c>
      <c r="G96">
        <f t="shared" si="18"/>
        <v>2.7329602599956804E-3</v>
      </c>
      <c r="H96">
        <f t="shared" si="24"/>
        <v>0.99962925645954093</v>
      </c>
      <c r="I96">
        <f t="shared" si="24"/>
        <v>0.92816139931068686</v>
      </c>
      <c r="J96">
        <f t="shared" si="24"/>
        <v>0.6765049377143515</v>
      </c>
      <c r="K96">
        <f t="shared" si="24"/>
        <v>0.40942974009204725</v>
      </c>
      <c r="L96">
        <f t="shared" si="24"/>
        <v>0.224958505426889</v>
      </c>
    </row>
    <row r="97" spans="1:12" x14ac:dyDescent="0.2">
      <c r="A97">
        <f t="shared" si="26"/>
        <v>8.2000000000000046</v>
      </c>
      <c r="B97">
        <f t="shared" si="19"/>
        <v>5.2759710027866537E-3</v>
      </c>
      <c r="C97">
        <f t="shared" si="20"/>
        <v>3.6370243650564508E-3</v>
      </c>
      <c r="D97">
        <f t="shared" si="21"/>
        <v>2.9029943409005863E-3</v>
      </c>
      <c r="E97">
        <f t="shared" si="22"/>
        <v>2.5871359554348276E-3</v>
      </c>
      <c r="F97">
        <f t="shared" si="23"/>
        <v>2.4433223883402857E-3</v>
      </c>
      <c r="G97">
        <f t="shared" si="18"/>
        <v>2.3088502391223563E-3</v>
      </c>
      <c r="H97">
        <f t="shared" si="24"/>
        <v>0.99972534643002786</v>
      </c>
      <c r="I97">
        <f t="shared" si="24"/>
        <v>0.93499774603696562</v>
      </c>
      <c r="J97">
        <f t="shared" si="24"/>
        <v>0.69007612352897585</v>
      </c>
      <c r="K97">
        <f t="shared" si="24"/>
        <v>0.42112381474379912</v>
      </c>
      <c r="L97">
        <f t="shared" si="24"/>
        <v>0.23242273151079285</v>
      </c>
    </row>
    <row r="98" spans="1:12" x14ac:dyDescent="0.2">
      <c r="A98">
        <f t="shared" si="26"/>
        <v>8.5000000000000053</v>
      </c>
      <c r="B98">
        <f t="shared" si="19"/>
        <v>4.5409086612132731E-3</v>
      </c>
      <c r="C98">
        <f t="shared" si="20"/>
        <v>3.1201118374231192E-3</v>
      </c>
      <c r="D98">
        <f t="shared" si="21"/>
        <v>2.4754192913375131E-3</v>
      </c>
      <c r="E98">
        <f t="shared" si="22"/>
        <v>2.1970684316075057E-3</v>
      </c>
      <c r="F98">
        <f t="shared" si="23"/>
        <v>2.0703208975607558E-3</v>
      </c>
      <c r="G98">
        <f t="shared" si="18"/>
        <v>1.9518617565225391E-3</v>
      </c>
      <c r="H98">
        <f t="shared" si="24"/>
        <v>0.99979653163098936</v>
      </c>
      <c r="I98">
        <f t="shared" si="24"/>
        <v>0.94118352835757024</v>
      </c>
      <c r="J98">
        <f t="shared" si="24"/>
        <v>0.70307797427210406</v>
      </c>
      <c r="K98">
        <f t="shared" si="24"/>
        <v>0.43258633120299639</v>
      </c>
      <c r="L98">
        <f t="shared" si="24"/>
        <v>0.23981507154546988</v>
      </c>
    </row>
    <row r="99" spans="1:12" x14ac:dyDescent="0.2">
      <c r="A99">
        <f t="shared" si="26"/>
        <v>8.800000000000006</v>
      </c>
      <c r="B99">
        <f t="shared" si="19"/>
        <v>3.908293232815014E-3</v>
      </c>
      <c r="C99">
        <f t="shared" si="20"/>
        <v>2.6775553661902984E-3</v>
      </c>
      <c r="D99">
        <f t="shared" si="21"/>
        <v>2.1119862873787217E-3</v>
      </c>
      <c r="E99">
        <f t="shared" si="22"/>
        <v>1.8669447093504518E-3</v>
      </c>
      <c r="F99">
        <f t="shared" si="23"/>
        <v>1.7553492269764296E-3</v>
      </c>
      <c r="G99">
        <f t="shared" si="18"/>
        <v>1.6510986008249863E-3</v>
      </c>
      <c r="H99">
        <f t="shared" si="24"/>
        <v>0.9998492669249045</v>
      </c>
      <c r="I99">
        <f t="shared" si="24"/>
        <v>0.94678065566107861</v>
      </c>
      <c r="J99">
        <f t="shared" si="24"/>
        <v>0.71553437454955193</v>
      </c>
      <c r="K99">
        <f t="shared" si="24"/>
        <v>0.44382187462905853</v>
      </c>
      <c r="L99">
        <f t="shared" si="24"/>
        <v>0.24713621784704454</v>
      </c>
    </row>
    <row r="100" spans="1:12" x14ac:dyDescent="0.2">
      <c r="A100">
        <f t="shared" si="26"/>
        <v>9.1000000000000068</v>
      </c>
      <c r="B100">
        <f t="shared" si="19"/>
        <v>3.3638334425384847E-3</v>
      </c>
      <c r="C100">
        <f t="shared" si="20"/>
        <v>2.2984540498063705E-3</v>
      </c>
      <c r="D100">
        <f t="shared" si="21"/>
        <v>1.8028316094490684E-3</v>
      </c>
      <c r="E100">
        <f t="shared" si="22"/>
        <v>1.5873208697618085E-3</v>
      </c>
      <c r="F100">
        <f t="shared" si="23"/>
        <v>1.4891560974137458E-3</v>
      </c>
      <c r="G100">
        <f t="shared" ref="G100:G133" si="27">_xlfn.CHISQ.DIST(A100,1,0)</f>
        <v>1.397492471644373E-3</v>
      </c>
      <c r="H100">
        <f t="shared" si="24"/>
        <v>0.99988833419150991</v>
      </c>
      <c r="I100">
        <f t="shared" si="24"/>
        <v>0.95184514587880376</v>
      </c>
      <c r="J100">
        <f t="shared" si="24"/>
        <v>0.72746820696598768</v>
      </c>
      <c r="K100">
        <f t="shared" si="24"/>
        <v>0.45483493938916486</v>
      </c>
      <c r="L100">
        <f t="shared" si="24"/>
        <v>0.25438685606412192</v>
      </c>
    </row>
    <row r="101" spans="1:12" x14ac:dyDescent="0.2">
      <c r="A101">
        <f t="shared" si="26"/>
        <v>9.4000000000000075</v>
      </c>
      <c r="B101">
        <f t="shared" si="19"/>
        <v>2.8952363743896693E-3</v>
      </c>
      <c r="C101">
        <f t="shared" si="20"/>
        <v>1.9735527260611144E-3</v>
      </c>
      <c r="D101">
        <f t="shared" si="21"/>
        <v>1.5396597540324557E-3</v>
      </c>
      <c r="E101">
        <f t="shared" si="22"/>
        <v>1.350289898916415E-3</v>
      </c>
      <c r="F101">
        <f t="shared" si="23"/>
        <v>1.2640124681571492E-3</v>
      </c>
      <c r="G101">
        <f t="shared" si="27"/>
        <v>1.1834831366269723E-3</v>
      </c>
      <c r="H101">
        <f t="shared" ref="H101:L133" si="28">1-EXP(-$A101/(H$2-1))</f>
        <v>0.99991727593444335</v>
      </c>
      <c r="I101">
        <f t="shared" si="28"/>
        <v>0.95642768613107854</v>
      </c>
      <c r="J101">
        <f t="shared" si="28"/>
        <v>0.73890139416063938</v>
      </c>
      <c r="K101">
        <f t="shared" si="28"/>
        <v>0.46562993085606263</v>
      </c>
      <c r="L101">
        <f t="shared" si="28"/>
        <v>0.26156766524200092</v>
      </c>
    </row>
    <row r="102" spans="1:12" x14ac:dyDescent="0.2">
      <c r="A102">
        <f t="shared" si="26"/>
        <v>9.7000000000000082</v>
      </c>
      <c r="B102">
        <f t="shared" si="19"/>
        <v>2.4919263248443005E-3</v>
      </c>
      <c r="C102">
        <f t="shared" si="20"/>
        <v>1.6949823713719892E-3</v>
      </c>
      <c r="D102">
        <f t="shared" si="21"/>
        <v>1.3154828792006799E-3</v>
      </c>
      <c r="E102">
        <f t="shared" si="22"/>
        <v>1.1492208678765179E-3</v>
      </c>
      <c r="F102">
        <f t="shared" si="23"/>
        <v>1.0734506787822662E-3</v>
      </c>
      <c r="G102">
        <f t="shared" si="27"/>
        <v>1.0027575982212787E-3</v>
      </c>
      <c r="H102">
        <f t="shared" si="28"/>
        <v>0.99993871650494681</v>
      </c>
      <c r="I102">
        <f t="shared" si="28"/>
        <v>0.96057414002099262</v>
      </c>
      <c r="J102">
        <f t="shared" si="28"/>
        <v>0.74985493907953049</v>
      </c>
      <c r="K102">
        <f t="shared" si="28"/>
        <v>0.47621116717027345</v>
      </c>
      <c r="L102">
        <f t="shared" si="28"/>
        <v>0.26867931788626942</v>
      </c>
    </row>
    <row r="103" spans="1:12" x14ac:dyDescent="0.2">
      <c r="A103">
        <f t="shared" si="26"/>
        <v>10.000000000000009</v>
      </c>
      <c r="B103">
        <f t="shared" si="19"/>
        <v>2.1448038299156725E-3</v>
      </c>
      <c r="C103">
        <f t="shared" si="20"/>
        <v>1.4560440671380678E-3</v>
      </c>
      <c r="D103">
        <f t="shared" si="21"/>
        <v>1.1244060583812019E-3</v>
      </c>
      <c r="E103">
        <f t="shared" si="22"/>
        <v>9.7854478353577188E-4</v>
      </c>
      <c r="F103">
        <f t="shared" si="23"/>
        <v>9.1205064143264883E-4</v>
      </c>
      <c r="G103">
        <f t="shared" si="27"/>
        <v>8.5003666025202989E-4</v>
      </c>
      <c r="H103">
        <f t="shared" si="28"/>
        <v>0.99995460007023751</v>
      </c>
      <c r="I103">
        <f t="shared" si="28"/>
        <v>0.9643260066527477</v>
      </c>
      <c r="J103">
        <f t="shared" si="28"/>
        <v>0.76034896355822457</v>
      </c>
      <c r="K103">
        <f t="shared" si="28"/>
        <v>0.48658288096740832</v>
      </c>
      <c r="L103">
        <f t="shared" si="28"/>
        <v>0.27572248002578592</v>
      </c>
    </row>
    <row r="104" spans="1:12" x14ac:dyDescent="0.2">
      <c r="A104">
        <f>0.5+A103</f>
        <v>10.500000000000009</v>
      </c>
      <c r="B104">
        <f t="shared" si="19"/>
        <v>1.670359982439761E-3</v>
      </c>
      <c r="C104">
        <f t="shared" si="20"/>
        <v>1.1307618885152508E-3</v>
      </c>
      <c r="D104">
        <f t="shared" si="21"/>
        <v>8.6632710992420815E-4</v>
      </c>
      <c r="E104">
        <f t="shared" si="22"/>
        <v>7.4924275737351244E-4</v>
      </c>
      <c r="F104">
        <f t="shared" si="23"/>
        <v>6.9583383478298295E-4</v>
      </c>
      <c r="G104">
        <f t="shared" si="27"/>
        <v>6.4605484281517135E-4</v>
      </c>
      <c r="H104">
        <f t="shared" si="28"/>
        <v>0.99997246355065028</v>
      </c>
      <c r="I104">
        <f t="shared" si="28"/>
        <v>0.96980261657768163</v>
      </c>
      <c r="J104">
        <f t="shared" si="28"/>
        <v>0.77686983985157043</v>
      </c>
      <c r="K104">
        <f t="shared" si="28"/>
        <v>0.50341469620859081</v>
      </c>
      <c r="L104">
        <f t="shared" si="28"/>
        <v>0.28731067113804287</v>
      </c>
    </row>
    <row r="105" spans="1:12" x14ac:dyDescent="0.2">
      <c r="A105">
        <f t="shared" ref="A105:A133" si="29">0.5+A104</f>
        <v>11.000000000000009</v>
      </c>
      <c r="B105">
        <f t="shared" si="19"/>
        <v>1.3008706148587425E-3</v>
      </c>
      <c r="C105">
        <f t="shared" si="20"/>
        <v>8.7854094702641207E-4</v>
      </c>
      <c r="D105">
        <f t="shared" si="21"/>
        <v>6.6811434160307019E-4</v>
      </c>
      <c r="E105">
        <f t="shared" si="22"/>
        <v>5.742985694364432E-4</v>
      </c>
      <c r="F105">
        <f t="shared" si="23"/>
        <v>5.314720225690449E-4</v>
      </c>
      <c r="G105">
        <f t="shared" si="27"/>
        <v>4.9157985005761926E-4</v>
      </c>
      <c r="H105">
        <f t="shared" si="28"/>
        <v>0.99998329829920973</v>
      </c>
      <c r="I105">
        <f t="shared" si="28"/>
        <v>0.97443846679349266</v>
      </c>
      <c r="J105">
        <f t="shared" si="28"/>
        <v>0.79225181285639945</v>
      </c>
      <c r="K105">
        <f t="shared" si="28"/>
        <v>0.51969469891020093</v>
      </c>
      <c r="L105">
        <f t="shared" si="28"/>
        <v>0.29871345517973524</v>
      </c>
    </row>
    <row r="106" spans="1:12" x14ac:dyDescent="0.2">
      <c r="A106">
        <f t="shared" si="29"/>
        <v>11.500000000000009</v>
      </c>
      <c r="B106">
        <f t="shared" si="19"/>
        <v>1.0131157245762614E-3</v>
      </c>
      <c r="C106">
        <f t="shared" si="20"/>
        <v>6.8283483640891229E-4</v>
      </c>
      <c r="D106">
        <f t="shared" si="21"/>
        <v>5.1568778948736754E-4</v>
      </c>
      <c r="E106">
        <f t="shared" si="22"/>
        <v>4.4063851416498384E-4</v>
      </c>
      <c r="F106">
        <f t="shared" si="23"/>
        <v>4.0634948177652234E-4</v>
      </c>
      <c r="G106">
        <f t="shared" si="27"/>
        <v>3.7442761768791296E-4</v>
      </c>
      <c r="H106">
        <f t="shared" si="28"/>
        <v>0.99998986990640137</v>
      </c>
      <c r="I106">
        <f t="shared" si="28"/>
        <v>0.97836262928050699</v>
      </c>
      <c r="J106">
        <f t="shared" si="28"/>
        <v>0.80657339539960771</v>
      </c>
      <c r="K106">
        <f t="shared" si="28"/>
        <v>0.53544097963908888</v>
      </c>
      <c r="L106">
        <f t="shared" si="28"/>
        <v>0.30993379860019765</v>
      </c>
    </row>
    <row r="107" spans="1:12" x14ac:dyDescent="0.2">
      <c r="A107">
        <f t="shared" si="29"/>
        <v>12.000000000000009</v>
      </c>
      <c r="B107">
        <f t="shared" si="19"/>
        <v>7.8901374717116042E-4</v>
      </c>
      <c r="C107">
        <f t="shared" si="20"/>
        <v>5.3089182835984819E-4</v>
      </c>
      <c r="D107">
        <f t="shared" si="21"/>
        <v>3.9833887721324858E-4</v>
      </c>
      <c r="E107">
        <f t="shared" si="22"/>
        <v>3.383907787616655E-4</v>
      </c>
      <c r="F107">
        <f t="shared" si="23"/>
        <v>3.1097481085906348E-4</v>
      </c>
      <c r="G107">
        <f t="shared" si="27"/>
        <v>2.8546479167585365E-4</v>
      </c>
      <c r="H107">
        <f t="shared" si="28"/>
        <v>0.99999385578764666</v>
      </c>
      <c r="I107">
        <f t="shared" si="28"/>
        <v>0.98168436111126589</v>
      </c>
      <c r="J107">
        <f t="shared" si="28"/>
        <v>0.81990768785204782</v>
      </c>
      <c r="K107">
        <f t="shared" si="28"/>
        <v>0.55067103588277866</v>
      </c>
      <c r="L107">
        <f t="shared" si="28"/>
        <v>0.3209746203865963</v>
      </c>
    </row>
    <row r="108" spans="1:12" x14ac:dyDescent="0.2">
      <c r="A108">
        <f t="shared" si="29"/>
        <v>12.500000000000009</v>
      </c>
      <c r="B108">
        <f t="shared" si="19"/>
        <v>6.1448378136864218E-4</v>
      </c>
      <c r="C108">
        <f t="shared" si="20"/>
        <v>4.1286811655837986E-4</v>
      </c>
      <c r="D108">
        <f t="shared" si="21"/>
        <v>3.0790424090209906E-4</v>
      </c>
      <c r="E108">
        <f t="shared" si="22"/>
        <v>2.6008327568710063E-4</v>
      </c>
      <c r="F108">
        <f t="shared" si="23"/>
        <v>2.3818991059669761E-4</v>
      </c>
      <c r="G108">
        <f t="shared" si="27"/>
        <v>2.1782842303526994E-4</v>
      </c>
      <c r="H108">
        <f t="shared" si="28"/>
        <v>0.99999627334682795</v>
      </c>
      <c r="I108">
        <f t="shared" si="28"/>
        <v>0.9844961464009907</v>
      </c>
      <c r="J108">
        <f t="shared" si="28"/>
        <v>0.8323227512482031</v>
      </c>
      <c r="K108">
        <f t="shared" si="28"/>
        <v>0.56540179149292202</v>
      </c>
      <c r="L108">
        <f t="shared" si="28"/>
        <v>0.33183879282330686</v>
      </c>
    </row>
    <row r="109" spans="1:12" x14ac:dyDescent="0.2">
      <c r="A109">
        <f t="shared" si="29"/>
        <v>13.000000000000009</v>
      </c>
      <c r="B109">
        <f t="shared" si="19"/>
        <v>4.7856009925263974E-4</v>
      </c>
      <c r="C109">
        <f t="shared" si="20"/>
        <v>3.2115403469840006E-4</v>
      </c>
      <c r="D109">
        <f t="shared" si="21"/>
        <v>2.3814807927122848E-4</v>
      </c>
      <c r="E109">
        <f t="shared" si="22"/>
        <v>2.00048187064476E-4</v>
      </c>
      <c r="F109">
        <f t="shared" si="23"/>
        <v>1.8258477255344427E-4</v>
      </c>
      <c r="G109">
        <f t="shared" si="27"/>
        <v>1.6635055620285822E-4</v>
      </c>
      <c r="H109">
        <f t="shared" si="28"/>
        <v>0.99999773967059302</v>
      </c>
      <c r="I109">
        <f t="shared" si="28"/>
        <v>0.9868762712630591</v>
      </c>
      <c r="J109">
        <f t="shared" si="28"/>
        <v>0.84388195468402905</v>
      </c>
      <c r="K109">
        <f t="shared" si="28"/>
        <v>0.57964961549131833</v>
      </c>
      <c r="L109">
        <f t="shared" si="28"/>
        <v>0.34252914223914332</v>
      </c>
    </row>
    <row r="110" spans="1:12" x14ac:dyDescent="0.2">
      <c r="A110">
        <f t="shared" si="29"/>
        <v>13.500000000000009</v>
      </c>
      <c r="B110">
        <f t="shared" si="19"/>
        <v>3.7270281430679992E-4</v>
      </c>
      <c r="C110">
        <f t="shared" si="20"/>
        <v>2.4986009598053154E-4</v>
      </c>
      <c r="D110">
        <f t="shared" si="21"/>
        <v>1.8429842035502515E-4</v>
      </c>
      <c r="E110">
        <f t="shared" si="22"/>
        <v>1.539780807819125E-4</v>
      </c>
      <c r="F110">
        <f t="shared" si="23"/>
        <v>1.4006271594212163E-4</v>
      </c>
      <c r="G110">
        <f t="shared" si="27"/>
        <v>1.2713216085655633E-4</v>
      </c>
      <c r="H110">
        <f t="shared" si="28"/>
        <v>0.99999862904091363</v>
      </c>
      <c r="I110">
        <f t="shared" si="28"/>
        <v>0.98889100346175773</v>
      </c>
      <c r="J110">
        <f t="shared" si="28"/>
        <v>0.85464429876615355</v>
      </c>
      <c r="K110">
        <f t="shared" si="28"/>
        <v>0.59343034025940111</v>
      </c>
      <c r="L110">
        <f t="shared" si="28"/>
        <v>0.35304844974263105</v>
      </c>
    </row>
    <row r="111" spans="1:12" x14ac:dyDescent="0.2">
      <c r="A111">
        <f t="shared" si="29"/>
        <v>14.000000000000009</v>
      </c>
      <c r="B111">
        <f t="shared" si="19"/>
        <v>2.9026116534887748E-4</v>
      </c>
      <c r="C111">
        <f t="shared" si="20"/>
        <v>1.9442365983728634E-4</v>
      </c>
      <c r="D111">
        <f t="shared" si="21"/>
        <v>1.4269765079445509E-4</v>
      </c>
      <c r="E111">
        <f t="shared" si="22"/>
        <v>1.1859378817234599E-4</v>
      </c>
      <c r="F111">
        <f t="shared" si="23"/>
        <v>1.0751620913532714E-4</v>
      </c>
      <c r="G111">
        <f t="shared" si="27"/>
        <v>9.7226505045913884E-5</v>
      </c>
      <c r="H111">
        <f t="shared" si="28"/>
        <v>0.9999991684712809</v>
      </c>
      <c r="I111">
        <f t="shared" si="28"/>
        <v>0.99059643744850479</v>
      </c>
      <c r="J111">
        <f t="shared" si="28"/>
        <v>0.86466471676338752</v>
      </c>
      <c r="K111">
        <f t="shared" si="28"/>
        <v>0.60675927913140204</v>
      </c>
      <c r="L111">
        <f t="shared" si="28"/>
        <v>0.36339945194551615</v>
      </c>
    </row>
    <row r="112" spans="1:12" x14ac:dyDescent="0.2">
      <c r="A112">
        <f t="shared" si="29"/>
        <v>14.500000000000009</v>
      </c>
      <c r="B112">
        <f t="shared" si="19"/>
        <v>2.2605558587817818E-4</v>
      </c>
      <c r="C112">
        <f t="shared" si="20"/>
        <v>1.5130708703925454E-4</v>
      </c>
      <c r="D112">
        <f t="shared" si="21"/>
        <v>1.1053829410905764E-4</v>
      </c>
      <c r="E112">
        <f t="shared" si="22"/>
        <v>9.1395091467715768E-5</v>
      </c>
      <c r="F112">
        <f t="shared" si="23"/>
        <v>8.2584364995629607E-5</v>
      </c>
      <c r="G112">
        <f t="shared" si="27"/>
        <v>7.4403106875490404E-5</v>
      </c>
      <c r="H112">
        <f t="shared" si="28"/>
        <v>0.99999949565233748</v>
      </c>
      <c r="I112">
        <f t="shared" si="28"/>
        <v>0.99204005615129354</v>
      </c>
      <c r="J112">
        <f t="shared" si="28"/>
        <v>0.87399435499768829</v>
      </c>
      <c r="K112">
        <f t="shared" si="28"/>
        <v>0.61965124341074163</v>
      </c>
      <c r="L112">
        <f t="shared" si="28"/>
        <v>0.3735848416746983</v>
      </c>
    </row>
    <row r="113" spans="1:12" x14ac:dyDescent="0.2">
      <c r="A113">
        <f t="shared" si="29"/>
        <v>15.000000000000009</v>
      </c>
      <c r="B113">
        <f t="shared" si="19"/>
        <v>1.760522498312786E-4</v>
      </c>
      <c r="C113">
        <f t="shared" si="20"/>
        <v>1.1776556826614797E-4</v>
      </c>
      <c r="D113">
        <f t="shared" si="21"/>
        <v>8.5662669274890805E-5</v>
      </c>
      <c r="E113">
        <f t="shared" si="22"/>
        <v>7.0473031938218794E-5</v>
      </c>
      <c r="F113">
        <f t="shared" si="23"/>
        <v>6.3471011957929726E-5</v>
      </c>
      <c r="G113">
        <f t="shared" si="27"/>
        <v>5.697125966142716E-5</v>
      </c>
      <c r="H113">
        <f t="shared" si="28"/>
        <v>0.99999969409767953</v>
      </c>
      <c r="I113">
        <f t="shared" si="28"/>
        <v>0.99326205300091452</v>
      </c>
      <c r="J113">
        <f t="shared" si="28"/>
        <v>0.88268083390574936</v>
      </c>
      <c r="K113">
        <f t="shared" si="28"/>
        <v>0.63212055882855789</v>
      </c>
      <c r="L113">
        <f t="shared" si="28"/>
        <v>0.38360726867277317</v>
      </c>
    </row>
    <row r="114" spans="1:12" x14ac:dyDescent="0.2">
      <c r="A114">
        <f t="shared" si="29"/>
        <v>15.500000000000009</v>
      </c>
      <c r="B114">
        <f t="shared" si="19"/>
        <v>1.3710962179047713E-4</v>
      </c>
      <c r="C114">
        <f t="shared" si="20"/>
        <v>9.1668196887708045E-5</v>
      </c>
      <c r="D114">
        <f t="shared" si="21"/>
        <v>6.6410600558619107E-5</v>
      </c>
      <c r="E114">
        <f t="shared" si="22"/>
        <v>5.4368244534650096E-5</v>
      </c>
      <c r="F114">
        <f t="shared" si="23"/>
        <v>4.8807860126904795E-5</v>
      </c>
      <c r="G114">
        <f t="shared" si="27"/>
        <v>4.3647762144189302E-5</v>
      </c>
      <c r="H114">
        <f t="shared" si="28"/>
        <v>0.99999981446086372</v>
      </c>
      <c r="I114">
        <f t="shared" si="28"/>
        <v>0.9942964510019926</v>
      </c>
      <c r="J114">
        <f t="shared" si="28"/>
        <v>0.89076849110372913</v>
      </c>
      <c r="K114">
        <f t="shared" si="28"/>
        <v>0.64418108146265829</v>
      </c>
      <c r="L114">
        <f t="shared" si="28"/>
        <v>0.3934693402873668</v>
      </c>
    </row>
    <row r="115" spans="1:12" x14ac:dyDescent="0.2">
      <c r="A115">
        <f t="shared" si="29"/>
        <v>16.000000000000007</v>
      </c>
      <c r="B115">
        <f t="shared" si="19"/>
        <v>1.0678107692206963E-4</v>
      </c>
      <c r="C115">
        <f t="shared" si="20"/>
        <v>7.1359849918031291E-5</v>
      </c>
      <c r="D115">
        <f t="shared" si="21"/>
        <v>5.1503393731908843E-5</v>
      </c>
      <c r="E115">
        <f t="shared" si="22"/>
        <v>4.1963786182806923E-5</v>
      </c>
      <c r="F115">
        <f t="shared" si="23"/>
        <v>3.7551348740625347E-5</v>
      </c>
      <c r="G115">
        <f t="shared" si="27"/>
        <v>3.3457556441221206E-5</v>
      </c>
      <c r="H115">
        <f t="shared" si="28"/>
        <v>0.99999988746482527</v>
      </c>
      <c r="I115">
        <f t="shared" si="28"/>
        <v>0.9951720500061686</v>
      </c>
      <c r="J115">
        <f t="shared" si="28"/>
        <v>0.8982986076957733</v>
      </c>
      <c r="K115">
        <f t="shared" si="28"/>
        <v>0.65584621313458769</v>
      </c>
      <c r="L115">
        <f t="shared" si="28"/>
        <v>0.40317362214944008</v>
      </c>
    </row>
    <row r="116" spans="1:12" x14ac:dyDescent="0.2">
      <c r="A116">
        <f t="shared" si="29"/>
        <v>16.500000000000007</v>
      </c>
      <c r="B116">
        <f t="shared" si="19"/>
        <v>8.3161184447277559E-5</v>
      </c>
      <c r="C116">
        <f t="shared" si="20"/>
        <v>5.5554423093550209E-5</v>
      </c>
      <c r="D116">
        <f t="shared" si="21"/>
        <v>3.9955265650654177E-5</v>
      </c>
      <c r="E116">
        <f t="shared" si="22"/>
        <v>3.2403891551768543E-5</v>
      </c>
      <c r="F116">
        <f t="shared" si="23"/>
        <v>2.890472415767892E-5</v>
      </c>
      <c r="G116">
        <f t="shared" si="27"/>
        <v>2.5658934493672088E-5</v>
      </c>
      <c r="H116">
        <f t="shared" si="28"/>
        <v>0.99999993174396629</v>
      </c>
      <c r="I116">
        <f t="shared" si="28"/>
        <v>0.99591322856153597</v>
      </c>
      <c r="J116">
        <f t="shared" si="28"/>
        <v>0.90530961898145734</v>
      </c>
      <c r="K116">
        <f t="shared" si="28"/>
        <v>0.66712891630192062</v>
      </c>
      <c r="L116">
        <f t="shared" si="28"/>
        <v>0.41272263884074178</v>
      </c>
    </row>
    <row r="117" spans="1:12" x14ac:dyDescent="0.2">
      <c r="A117">
        <f t="shared" si="29"/>
        <v>17.000000000000007</v>
      </c>
      <c r="B117">
        <f t="shared" si="19"/>
        <v>6.4765994691746322E-5</v>
      </c>
      <c r="C117">
        <f t="shared" si="20"/>
        <v>4.3252206586421274E-5</v>
      </c>
      <c r="D117">
        <f t="shared" si="21"/>
        <v>3.1005610717797791E-5</v>
      </c>
      <c r="E117">
        <f t="shared" si="22"/>
        <v>2.5032269224186808E-5</v>
      </c>
      <c r="F117">
        <f t="shared" si="23"/>
        <v>2.2259067617478512E-5</v>
      </c>
      <c r="G117">
        <f t="shared" si="27"/>
        <v>1.9687134527509541E-5</v>
      </c>
      <c r="H117">
        <f t="shared" si="28"/>
        <v>0.99999995860062285</v>
      </c>
      <c r="I117">
        <f t="shared" si="28"/>
        <v>0.99654062266353527</v>
      </c>
      <c r="J117">
        <f t="shared" si="28"/>
        <v>0.91183731063764262</v>
      </c>
      <c r="K117">
        <f t="shared" si="28"/>
        <v>0.67804172846232424</v>
      </c>
      <c r="L117">
        <f t="shared" si="28"/>
        <v>0.42211887455058084</v>
      </c>
    </row>
    <row r="118" spans="1:12" x14ac:dyDescent="0.2">
      <c r="A118">
        <f t="shared" si="29"/>
        <v>17.500000000000007</v>
      </c>
      <c r="B118">
        <f t="shared" si="19"/>
        <v>5.0439806968333203E-5</v>
      </c>
      <c r="C118">
        <f t="shared" si="20"/>
        <v>3.3675880258719247E-5</v>
      </c>
      <c r="D118">
        <f t="shared" si="21"/>
        <v>2.4067119545562121E-5</v>
      </c>
      <c r="E118">
        <f t="shared" si="22"/>
        <v>1.9345159694709576E-5</v>
      </c>
      <c r="F118">
        <f t="shared" si="23"/>
        <v>1.7148589156837905E-5</v>
      </c>
      <c r="G118">
        <f t="shared" si="27"/>
        <v>1.5111734848619705E-5</v>
      </c>
      <c r="H118">
        <f t="shared" si="28"/>
        <v>0.99999997489000847</v>
      </c>
      <c r="I118">
        <f t="shared" si="28"/>
        <v>0.99707170030518177</v>
      </c>
      <c r="J118">
        <f t="shared" si="28"/>
        <v>0.91791500137610127</v>
      </c>
      <c r="K118">
        <f t="shared" si="28"/>
        <v>0.68859677608540248</v>
      </c>
      <c r="L118">
        <f t="shared" si="28"/>
        <v>0.43136477372209237</v>
      </c>
    </row>
    <row r="119" spans="1:12" x14ac:dyDescent="0.2">
      <c r="A119">
        <f t="shared" si="29"/>
        <v>18.000000000000007</v>
      </c>
      <c r="B119">
        <f t="shared" si="19"/>
        <v>3.9282560962393827E-5</v>
      </c>
      <c r="C119">
        <f t="shared" si="20"/>
        <v>2.6220891504480687E-5</v>
      </c>
      <c r="D119">
        <f t="shared" si="21"/>
        <v>1.8685982886817452E-5</v>
      </c>
      <c r="E119">
        <f t="shared" si="22"/>
        <v>1.4955569124735029E-5</v>
      </c>
      <c r="F119">
        <f t="shared" si="23"/>
        <v>1.3216684554001467E-5</v>
      </c>
      <c r="G119">
        <f t="shared" si="27"/>
        <v>1.1604420995562275E-5</v>
      </c>
      <c r="H119">
        <f t="shared" si="28"/>
        <v>0.99999998477002028</v>
      </c>
      <c r="I119">
        <f t="shared" si="28"/>
        <v>0.99752124782333362</v>
      </c>
      <c r="J119">
        <f t="shared" si="28"/>
        <v>0.92357371300923197</v>
      </c>
      <c r="K119">
        <f t="shared" si="28"/>
        <v>0.69880578808779803</v>
      </c>
      <c r="L119">
        <f t="shared" si="28"/>
        <v>0.44046274168816213</v>
      </c>
    </row>
    <row r="120" spans="1:12" x14ac:dyDescent="0.2">
      <c r="A120">
        <f t="shared" si="29"/>
        <v>18.500000000000007</v>
      </c>
      <c r="B120">
        <f t="shared" si="19"/>
        <v>3.0593289223030477E-5</v>
      </c>
      <c r="C120">
        <f t="shared" si="20"/>
        <v>2.0416956884115244E-5</v>
      </c>
      <c r="D120">
        <f t="shared" si="21"/>
        <v>1.4511326332223267E-5</v>
      </c>
      <c r="E120">
        <f t="shared" si="22"/>
        <v>1.1565980324210505E-5</v>
      </c>
      <c r="F120">
        <f t="shared" si="23"/>
        <v>1.0190128041915077E-5</v>
      </c>
      <c r="G120">
        <f t="shared" si="27"/>
        <v>8.9145668075170456E-6</v>
      </c>
      <c r="H120">
        <f t="shared" si="28"/>
        <v>0.99999999076255031</v>
      </c>
      <c r="I120">
        <f t="shared" si="28"/>
        <v>0.99790178158191911</v>
      </c>
      <c r="J120">
        <f t="shared" si="28"/>
        <v>0.92884232879191808</v>
      </c>
      <c r="K120">
        <f t="shared" si="28"/>
        <v>0.7086801088665291</v>
      </c>
      <c r="L120">
        <f t="shared" si="28"/>
        <v>0.44941514529717741</v>
      </c>
    </row>
    <row r="121" spans="1:12" x14ac:dyDescent="0.2">
      <c r="A121">
        <f t="shared" si="29"/>
        <v>19.000000000000007</v>
      </c>
      <c r="B121">
        <f t="shared" si="19"/>
        <v>2.3826077543345604E-5</v>
      </c>
      <c r="C121">
        <f t="shared" si="20"/>
        <v>1.589817631297095E-5</v>
      </c>
      <c r="D121">
        <f t="shared" si="21"/>
        <v>1.1271707374314197E-5</v>
      </c>
      <c r="E121">
        <f t="shared" si="22"/>
        <v>8.9475053073867935E-6</v>
      </c>
      <c r="F121">
        <f t="shared" si="23"/>
        <v>7.859425615772444E-6</v>
      </c>
      <c r="G121">
        <f t="shared" si="27"/>
        <v>6.850711634843073E-6</v>
      </c>
      <c r="H121">
        <f t="shared" si="28"/>
        <v>0.99999999439720355</v>
      </c>
      <c r="I121">
        <f t="shared" si="28"/>
        <v>0.99822389645426568</v>
      </c>
      <c r="J121">
        <f t="shared" si="28"/>
        <v>0.93374774084773837</v>
      </c>
      <c r="K121">
        <f t="shared" si="28"/>
        <v>0.71823071090504176</v>
      </c>
      <c r="L121">
        <f t="shared" si="28"/>
        <v>0.45822431352876591</v>
      </c>
    </row>
    <row r="122" spans="1:12" x14ac:dyDescent="0.2">
      <c r="A122">
        <f t="shared" si="29"/>
        <v>19.500000000000007</v>
      </c>
      <c r="B122">
        <f t="shared" si="19"/>
        <v>1.8555767696319378E-5</v>
      </c>
      <c r="C122">
        <f t="shared" si="20"/>
        <v>1.2379821506398719E-5</v>
      </c>
      <c r="D122">
        <f t="shared" si="21"/>
        <v>8.7570240095381212E-6</v>
      </c>
      <c r="E122">
        <f t="shared" si="22"/>
        <v>6.9239404002528621E-6</v>
      </c>
      <c r="F122">
        <f t="shared" si="23"/>
        <v>6.0638407275166997E-6</v>
      </c>
      <c r="G122">
        <f t="shared" si="27"/>
        <v>5.2664936100556117E-6</v>
      </c>
      <c r="H122">
        <f t="shared" si="28"/>
        <v>0.99999999660173222</v>
      </c>
      <c r="I122">
        <f t="shared" si="28"/>
        <v>0.99849656080702243</v>
      </c>
      <c r="J122">
        <f t="shared" si="28"/>
        <v>0.93831498743202402</v>
      </c>
      <c r="K122">
        <f t="shared" si="28"/>
        <v>0.72746820696598746</v>
      </c>
      <c r="L122">
        <f t="shared" si="28"/>
        <v>0.46689253809968223</v>
      </c>
    </row>
    <row r="123" spans="1:12" x14ac:dyDescent="0.2">
      <c r="A123">
        <f t="shared" si="29"/>
        <v>20.000000000000007</v>
      </c>
      <c r="B123">
        <f t="shared" si="19"/>
        <v>1.445124634558377E-5</v>
      </c>
      <c r="C123">
        <f t="shared" si="20"/>
        <v>9.6403005560548341E-6</v>
      </c>
      <c r="D123">
        <f t="shared" si="21"/>
        <v>6.8045755998307582E-6</v>
      </c>
      <c r="E123">
        <f t="shared" si="22"/>
        <v>5.3595580048489108E-6</v>
      </c>
      <c r="F123">
        <f t="shared" si="23"/>
        <v>4.6799688295024129E-6</v>
      </c>
      <c r="G123">
        <f t="shared" si="27"/>
        <v>4.0499554780445428E-6</v>
      </c>
      <c r="H123">
        <f t="shared" si="28"/>
        <v>0.99999999793884642</v>
      </c>
      <c r="I123">
        <f t="shared" si="28"/>
        <v>0.9987273661986602</v>
      </c>
      <c r="J123">
        <f t="shared" si="28"/>
        <v>0.94256738073238266</v>
      </c>
      <c r="K123">
        <f t="shared" si="28"/>
        <v>0.73640286188427329</v>
      </c>
      <c r="L123">
        <f t="shared" si="28"/>
        <v>0.4754220740600017</v>
      </c>
    </row>
    <row r="124" spans="1:12" x14ac:dyDescent="0.2">
      <c r="A124">
        <f t="shared" si="29"/>
        <v>20.500000000000007</v>
      </c>
      <c r="B124">
        <f t="shared" si="19"/>
        <v>1.1254642095248254E-5</v>
      </c>
      <c r="C124">
        <f t="shared" si="20"/>
        <v>7.507139379071351E-6</v>
      </c>
      <c r="D124">
        <f t="shared" si="21"/>
        <v>5.2883136894980916E-6</v>
      </c>
      <c r="E124">
        <f t="shared" si="22"/>
        <v>4.1497501760513304E-6</v>
      </c>
      <c r="F124">
        <f t="shared" si="23"/>
        <v>3.6130109994631912E-6</v>
      </c>
      <c r="G124">
        <f t="shared" si="27"/>
        <v>3.1154063142276135E-6</v>
      </c>
      <c r="H124">
        <f t="shared" si="28"/>
        <v>0.99999999874984713</v>
      </c>
      <c r="I124">
        <f t="shared" si="28"/>
        <v>0.99892273874468773</v>
      </c>
      <c r="J124">
        <f t="shared" si="28"/>
        <v>0.94652662585900948</v>
      </c>
      <c r="K124">
        <f t="shared" si="28"/>
        <v>0.74504460397349015</v>
      </c>
      <c r="L124">
        <f t="shared" si="28"/>
        <v>0.48381514037977436</v>
      </c>
    </row>
    <row r="125" spans="1:12" x14ac:dyDescent="0.2">
      <c r="A125">
        <f t="shared" si="29"/>
        <v>21.000000000000007</v>
      </c>
      <c r="B125">
        <f t="shared" si="19"/>
        <v>8.7651238926423102E-6</v>
      </c>
      <c r="C125">
        <f t="shared" si="20"/>
        <v>5.8460821152991427E-6</v>
      </c>
      <c r="D125">
        <f t="shared" si="21"/>
        <v>4.1105462340399322E-6</v>
      </c>
      <c r="E125">
        <f t="shared" si="22"/>
        <v>3.2138513491567861E-6</v>
      </c>
      <c r="F125">
        <f t="shared" si="23"/>
        <v>2.7901028743527628E-6</v>
      </c>
      <c r="G125">
        <f t="shared" si="27"/>
        <v>2.3972225728510308E-6</v>
      </c>
      <c r="H125">
        <f t="shared" si="28"/>
        <v>0.99999999924174399</v>
      </c>
      <c r="I125">
        <f t="shared" si="28"/>
        <v>0.99908811803444553</v>
      </c>
      <c r="J125">
        <f t="shared" si="28"/>
        <v>0.95021293163213616</v>
      </c>
      <c r="K125">
        <f t="shared" si="28"/>
        <v>0.75340303605839365</v>
      </c>
      <c r="L125">
        <f t="shared" si="28"/>
        <v>0.49207392052629284</v>
      </c>
    </row>
    <row r="126" spans="1:12" x14ac:dyDescent="0.2">
      <c r="A126">
        <f t="shared" si="29"/>
        <v>21.500000000000007</v>
      </c>
      <c r="B126">
        <f t="shared" si="19"/>
        <v>6.8262856320187293E-6</v>
      </c>
      <c r="C126">
        <f t="shared" si="20"/>
        <v>4.5526143881325712E-6</v>
      </c>
      <c r="D126">
        <f t="shared" si="21"/>
        <v>3.1955306776515199E-6</v>
      </c>
      <c r="E126">
        <f t="shared" si="22"/>
        <v>2.4896280815503147E-6</v>
      </c>
      <c r="F126">
        <f t="shared" si="23"/>
        <v>2.1552104399614243E-6</v>
      </c>
      <c r="G126">
        <f t="shared" si="27"/>
        <v>1.8451222900996817E-6</v>
      </c>
      <c r="H126">
        <f t="shared" si="28"/>
        <v>0.99999999954009444</v>
      </c>
      <c r="I126">
        <f t="shared" si="28"/>
        <v>0.99922810858090072</v>
      </c>
      <c r="J126">
        <f t="shared" si="28"/>
        <v>0.95364511373210248</v>
      </c>
      <c r="K126">
        <f t="shared" si="28"/>
        <v>0.76148744614569763</v>
      </c>
      <c r="L126">
        <f t="shared" si="28"/>
        <v>0.50020056303212446</v>
      </c>
    </row>
    <row r="127" spans="1:12" x14ac:dyDescent="0.2">
      <c r="A127">
        <f t="shared" si="29"/>
        <v>22.000000000000007</v>
      </c>
      <c r="B127">
        <f t="shared" si="19"/>
        <v>5.3163159570803822E-6</v>
      </c>
      <c r="C127">
        <f t="shared" si="20"/>
        <v>3.5453694323163508E-6</v>
      </c>
      <c r="D127">
        <f t="shared" si="21"/>
        <v>2.4845225722251175E-6</v>
      </c>
      <c r="E127">
        <f t="shared" si="22"/>
        <v>1.9290453464295711E-6</v>
      </c>
      <c r="F127">
        <f t="shared" si="23"/>
        <v>1.665221553612496E-6</v>
      </c>
      <c r="G127">
        <f t="shared" si="27"/>
        <v>1.4205594857744163E-6</v>
      </c>
      <c r="H127">
        <f t="shared" si="28"/>
        <v>0.99999999972105325</v>
      </c>
      <c r="I127">
        <f t="shared" si="28"/>
        <v>0.99934660802013264</v>
      </c>
      <c r="J127">
        <f t="shared" si="28"/>
        <v>0.95684069073854738</v>
      </c>
      <c r="K127">
        <f t="shared" si="28"/>
        <v>0.76930681774503729</v>
      </c>
      <c r="L127">
        <f t="shared" si="28"/>
        <v>0.50819718205405451</v>
      </c>
    </row>
    <row r="128" spans="1:12" x14ac:dyDescent="0.2">
      <c r="A128">
        <f t="shared" si="29"/>
        <v>22.500000000000007</v>
      </c>
      <c r="B128">
        <f t="shared" si="19"/>
        <v>4.140351204196038E-6</v>
      </c>
      <c r="C128">
        <f t="shared" si="20"/>
        <v>2.7609979285534018E-6</v>
      </c>
      <c r="D128">
        <f t="shared" si="21"/>
        <v>1.9319467753557501E-6</v>
      </c>
      <c r="E128">
        <f t="shared" si="22"/>
        <v>1.495011303534587E-6</v>
      </c>
      <c r="F128">
        <f t="shared" si="23"/>
        <v>1.2869508628548337E-6</v>
      </c>
      <c r="G128">
        <f t="shared" si="27"/>
        <v>1.0939711911524808E-6</v>
      </c>
      <c r="H128">
        <f t="shared" si="28"/>
        <v>0.99999999983081023</v>
      </c>
      <c r="I128">
        <f t="shared" si="28"/>
        <v>0.99944691562985222</v>
      </c>
      <c r="J128">
        <f t="shared" si="28"/>
        <v>0.95981597354892645</v>
      </c>
      <c r="K128">
        <f t="shared" si="28"/>
        <v>0.77686983985157032</v>
      </c>
      <c r="L128">
        <f t="shared" si="28"/>
        <v>0.51606585792308746</v>
      </c>
    </row>
    <row r="129" spans="1:12" x14ac:dyDescent="0.2">
      <c r="A129">
        <f t="shared" si="29"/>
        <v>23.000000000000007</v>
      </c>
      <c r="B129">
        <f t="shared" si="19"/>
        <v>3.2245090352754696E-6</v>
      </c>
      <c r="C129">
        <f t="shared" si="20"/>
        <v>2.1501760160674361E-6</v>
      </c>
      <c r="D129">
        <f t="shared" si="21"/>
        <v>1.502435095376609E-6</v>
      </c>
      <c r="E129">
        <f t="shared" si="22"/>
        <v>1.1588727321007762E-6</v>
      </c>
      <c r="F129">
        <f t="shared" si="23"/>
        <v>9.9484307442094188E-7</v>
      </c>
      <c r="G129">
        <f t="shared" si="27"/>
        <v>8.4267402248653911E-7</v>
      </c>
      <c r="H129">
        <f t="shared" si="28"/>
        <v>0.9999999998973812</v>
      </c>
      <c r="I129">
        <f t="shared" si="28"/>
        <v>0.99953182418834718</v>
      </c>
      <c r="J129">
        <f t="shared" si="28"/>
        <v>0.96258614863276348</v>
      </c>
      <c r="K129">
        <f t="shared" si="28"/>
        <v>0.7841849166013104</v>
      </c>
      <c r="L129">
        <f t="shared" si="28"/>
        <v>0.52380863768564723</v>
      </c>
    </row>
    <row r="130" spans="1:12" x14ac:dyDescent="0.2">
      <c r="A130">
        <f t="shared" si="29"/>
        <v>23.500000000000007</v>
      </c>
      <c r="B130">
        <f t="shared" si="19"/>
        <v>2.5112498458048935E-6</v>
      </c>
      <c r="C130">
        <f t="shared" si="20"/>
        <v>1.6744985618781218E-6</v>
      </c>
      <c r="D130">
        <f t="shared" si="21"/>
        <v>1.1685331596734804E-6</v>
      </c>
      <c r="E130">
        <f t="shared" si="22"/>
        <v>8.9848682187676921E-7</v>
      </c>
      <c r="F130">
        <f t="shared" si="23"/>
        <v>7.6921060231757881E-7</v>
      </c>
      <c r="G130">
        <f t="shared" si="27"/>
        <v>6.4925600080124671E-7</v>
      </c>
      <c r="H130">
        <f t="shared" si="28"/>
        <v>0.99999999993775857</v>
      </c>
      <c r="I130">
        <f t="shared" si="28"/>
        <v>0.99960369773140012</v>
      </c>
      <c r="J130">
        <f t="shared" si="28"/>
        <v>0.96516535554658756</v>
      </c>
      <c r="K130">
        <f t="shared" si="28"/>
        <v>0.79126017660992054</v>
      </c>
      <c r="L130">
        <f t="shared" si="28"/>
        <v>0.53142753563611955</v>
      </c>
    </row>
    <row r="131" spans="1:12" x14ac:dyDescent="0.2">
      <c r="A131">
        <f t="shared" si="29"/>
        <v>24.000000000000007</v>
      </c>
      <c r="B131">
        <f t="shared" si="19"/>
        <v>1.9557638497092567E-6</v>
      </c>
      <c r="C131">
        <f t="shared" si="20"/>
        <v>1.3040611068147435E-6</v>
      </c>
      <c r="D131">
        <f t="shared" si="21"/>
        <v>9.0892450620345546E-7</v>
      </c>
      <c r="E131">
        <f t="shared" si="22"/>
        <v>6.9673582649664006E-7</v>
      </c>
      <c r="F131">
        <f t="shared" si="23"/>
        <v>5.9488044162721615E-7</v>
      </c>
      <c r="G131">
        <f t="shared" si="27"/>
        <v>5.003462649168507E-7</v>
      </c>
      <c r="H131">
        <f t="shared" si="28"/>
        <v>0.99999999996224864</v>
      </c>
      <c r="I131">
        <f t="shared" si="28"/>
        <v>0.99966453737209748</v>
      </c>
      <c r="J131">
        <f t="shared" si="28"/>
        <v>0.96756675910520451</v>
      </c>
      <c r="K131">
        <f t="shared" si="28"/>
        <v>0.79810348200534476</v>
      </c>
      <c r="L131">
        <f t="shared" si="28"/>
        <v>0.5389245338408728</v>
      </c>
    </row>
    <row r="132" spans="1:12" x14ac:dyDescent="0.2">
      <c r="A132">
        <f t="shared" si="29"/>
        <v>24.500000000000007</v>
      </c>
      <c r="B132">
        <f t="shared" si="19"/>
        <v>1.5231502465103196E-6</v>
      </c>
      <c r="C132">
        <f t="shared" si="20"/>
        <v>1.0155776517775438E-6</v>
      </c>
      <c r="D132">
        <f t="shared" si="21"/>
        <v>7.0705465609606457E-7</v>
      </c>
      <c r="E132">
        <f t="shared" si="22"/>
        <v>5.40382243248736E-7</v>
      </c>
      <c r="F132">
        <f t="shared" si="23"/>
        <v>4.6015465317464601E-7</v>
      </c>
      <c r="G132">
        <f t="shared" si="27"/>
        <v>3.8567334124176875E-7</v>
      </c>
      <c r="H132">
        <f t="shared" si="28"/>
        <v>0.99999999997710265</v>
      </c>
      <c r="I132">
        <f t="shared" si="28"/>
        <v>0.99971603701609679</v>
      </c>
      <c r="J132">
        <f t="shared" si="28"/>
        <v>0.96980261657768152</v>
      </c>
      <c r="K132">
        <f t="shared" si="28"/>
        <v>0.80472243716431435</v>
      </c>
      <c r="L132">
        <f t="shared" si="28"/>
        <v>0.54630158265389572</v>
      </c>
    </row>
    <row r="133" spans="1:12" x14ac:dyDescent="0.2">
      <c r="A133">
        <f t="shared" si="29"/>
        <v>25.000000000000007</v>
      </c>
      <c r="B133">
        <f t="shared" ref="B133" si="30">_xlfn.GAMMA(B$2/2)/_xlfn.GAMMA(1/2)/_xlfn.GAMMA((B$2-1)/2)/(B$2-1)/SQRT(H133)*(1-H133)^((B$2-1)/2)</f>
        <v>1.1862282823951977E-6</v>
      </c>
      <c r="C133">
        <f t="shared" ref="C133" si="31">_xlfn.GAMMA(C$2/2)/_xlfn.GAMMA(1/2)/_xlfn.GAMMA((C$2-1)/2)/(C$2-1)/SQRT(I133)*(1-I133)^((C$2-1)/2)</f>
        <v>7.9091542637665667E-7</v>
      </c>
      <c r="D133">
        <f t="shared" ref="D133" si="32">_xlfn.GAMMA(D$2/2)/_xlfn.GAMMA(1/2)/_xlfn.GAMMA((D$2-1)/2)/(D$2-1)/SQRT(J133)*(1-J133)^((D$2-1)/2)</f>
        <v>5.5006466739896181E-7</v>
      </c>
      <c r="E133">
        <f t="shared" ref="E133" si="33">_xlfn.GAMMA(E$2/2)/_xlfn.GAMMA(1/2)/_xlfn.GAMMA((E$2-1)/2)/(E$2-1)/SQRT(K133)*(1-K133)^((E$2-1)/2)</f>
        <v>4.1918600266182119E-7</v>
      </c>
      <c r="F133">
        <f t="shared" ref="F133" si="34">_xlfn.GAMMA(F$2/2)/_xlfn.GAMMA(1/2)/_xlfn.GAMMA((F$2-1)/2)/(F$2-1)/SQRT(L133)*(1-L133)^((F$2-1)/2)</f>
        <v>3.5601134738532623E-7</v>
      </c>
      <c r="G133">
        <f t="shared" si="27"/>
        <v>2.9734390294685838E-7</v>
      </c>
      <c r="H133">
        <f t="shared" si="28"/>
        <v>0.99999999998611211</v>
      </c>
      <c r="I133">
        <f t="shared" si="28"/>
        <v>0.99975963052358052</v>
      </c>
      <c r="J133">
        <f t="shared" si="28"/>
        <v>0.97188434025102799</v>
      </c>
      <c r="K133">
        <f t="shared" si="28"/>
        <v>0.81112439716243823</v>
      </c>
      <c r="L133">
        <f t="shared" si="28"/>
        <v>0.55356060122418405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1A557-B2FD-284D-8553-C8E74F18B8F5}">
  <dimension ref="A1:L148"/>
  <sheetViews>
    <sheetView topLeftCell="J1" workbookViewId="0">
      <selection activeCell="Z20" sqref="Z20"/>
    </sheetView>
  </sheetViews>
  <sheetFormatPr baseColWidth="10" defaultRowHeight="16" x14ac:dyDescent="0.2"/>
  <cols>
    <col min="1" max="1" width="12.33203125" customWidth="1"/>
    <col min="2" max="2" width="11.1640625" customWidth="1"/>
    <col min="3" max="7" width="12" customWidth="1"/>
  </cols>
  <sheetData>
    <row r="1" spans="1:12" x14ac:dyDescent="0.2">
      <c r="A1" s="5" t="s">
        <v>28</v>
      </c>
      <c r="B1" s="3" t="s">
        <v>27</v>
      </c>
      <c r="C1" s="3"/>
      <c r="D1" s="3"/>
      <c r="E1" s="3"/>
      <c r="F1" s="3"/>
      <c r="G1" s="3"/>
      <c r="H1" s="2" t="s">
        <v>26</v>
      </c>
      <c r="I1" s="2"/>
      <c r="J1" s="2"/>
      <c r="K1" s="2"/>
      <c r="L1" s="2"/>
    </row>
    <row r="2" spans="1:12" x14ac:dyDescent="0.2">
      <c r="A2" s="5">
        <v>1</v>
      </c>
      <c r="B2" s="2">
        <v>4</v>
      </c>
      <c r="C2" s="2">
        <v>8</v>
      </c>
      <c r="D2" s="2">
        <v>16</v>
      </c>
      <c r="E2" s="2">
        <v>32</v>
      </c>
      <c r="F2" s="2">
        <v>64</v>
      </c>
      <c r="G2" s="3" t="s">
        <v>19</v>
      </c>
      <c r="H2" s="2">
        <v>4</v>
      </c>
      <c r="I2" s="2">
        <v>8</v>
      </c>
      <c r="J2" s="2">
        <v>16</v>
      </c>
      <c r="K2" s="2">
        <v>32</v>
      </c>
      <c r="L2" s="2">
        <v>64</v>
      </c>
    </row>
    <row r="3" spans="1:12" x14ac:dyDescent="0.2">
      <c r="A3" s="2" t="s">
        <v>29</v>
      </c>
    </row>
    <row r="4" spans="1:12" x14ac:dyDescent="0.2">
      <c r="A4">
        <f t="shared" ref="A4:A7" si="0">A5/2</f>
        <v>3.1250000000000001E-4</v>
      </c>
      <c r="B4" s="21">
        <f t="shared" ref="B4:B35" si="1">_xlfn.GAMMA(B$2/2)/_xlfn.GAMMA($A$2/2)/_xlfn.GAMMA((B$2-$A$2)/2)/(B$2-$A$2)*(H4)^(($A$2-2)/2)*(1-H4)^((B$2-$A$2)/2)</f>
        <v>20.789207590554362</v>
      </c>
      <c r="C4" s="21">
        <f t="shared" ref="C4:C35" si="2">_xlfn.GAMMA(C$2/2)/_xlfn.GAMMA($A$2/2)/_xlfn.GAMMA((C$2-$A$2)/2)/(C$2-$A$2)*(I4)^(($A$2-2)/2)*(1-I4)^((C$2-$A$2)/2)</f>
        <v>21.775245661641037</v>
      </c>
      <c r="D4" s="21">
        <f t="shared" ref="D4:D35" si="3">_xlfn.GAMMA(D$2/2)/_xlfn.GAMMA($A$2/2)/_xlfn.GAMMA((D$2-$A$2)/2)/(D$2-$A$2)*(J4)^(($A$2-2)/2)*(1-J4)^((D$2-$A$2)/2)</f>
        <v>22.191494471479096</v>
      </c>
      <c r="E4" s="21">
        <f t="shared" ref="E4:E35" si="4">_xlfn.GAMMA(E$2/2)/_xlfn.GAMMA($A$2/2)/_xlfn.GAMMA((E$2-$A$2)/2)/(E$2-$A$2)*(K4)^(($A$2-2)/2)*(1-K4)^((E$2-$A$2)/2)</f>
        <v>22.38290867656907</v>
      </c>
      <c r="F4" s="21">
        <f t="shared" ref="F4:F35" si="5">_xlfn.GAMMA(F$2/2)/_xlfn.GAMMA($A$2/2)/_xlfn.GAMMA((F$2-$A$2)/2)/(F$2-$A$2)*(L4)^(($A$2-2)/2)*(1-L4)^((F$2-$A$2)/2)</f>
        <v>22.474726560209586</v>
      </c>
      <c r="G4" s="21">
        <f>_xlfn.CHISQ.DIST(A4,$A$2,0)</f>
        <v>22.564057432481935</v>
      </c>
      <c r="H4">
        <f t="shared" ref="H4:L13" si="6">1-EXP(-$A4/(H$2-$A$2))</f>
        <v>1.0416124150780526E-4</v>
      </c>
      <c r="I4">
        <f t="shared" si="6"/>
        <v>4.4641860665328714E-5</v>
      </c>
      <c r="J4">
        <f t="shared" si="6"/>
        <v>2.0833116320950751E-5</v>
      </c>
      <c r="K4">
        <f t="shared" si="6"/>
        <v>1.0080594351702388E-5</v>
      </c>
      <c r="L4">
        <f t="shared" si="6"/>
        <v>4.9603051579527602E-6</v>
      </c>
    </row>
    <row r="5" spans="1:12" x14ac:dyDescent="0.2">
      <c r="A5">
        <f t="shared" si="0"/>
        <v>6.2500000000000001E-4</v>
      </c>
      <c r="B5" s="21">
        <f t="shared" si="1"/>
        <v>14.698275690222413</v>
      </c>
      <c r="C5" s="21">
        <f t="shared" si="2"/>
        <v>15.395190028258796</v>
      </c>
      <c r="D5" s="21">
        <f t="shared" si="3"/>
        <v>15.689386294986571</v>
      </c>
      <c r="E5" s="21">
        <f t="shared" si="4"/>
        <v>15.824673596215927</v>
      </c>
      <c r="F5" s="21">
        <f t="shared" si="5"/>
        <v>15.889568324400095</v>
      </c>
      <c r="G5" s="21">
        <f t="shared" ref="G5:G68" si="7">_xlfn.CHISQ.DIST(A5,$A$2,0)</f>
        <v>15.952705216655277</v>
      </c>
      <c r="H5">
        <f t="shared" si="6"/>
        <v>2.083116334513635E-4</v>
      </c>
      <c r="I5">
        <f t="shared" si="6"/>
        <v>8.9281728434920105E-5</v>
      </c>
      <c r="J5">
        <f t="shared" si="6"/>
        <v>4.1665798623191641E-5</v>
      </c>
      <c r="K5">
        <f t="shared" si="6"/>
        <v>2.0161087085135421E-5</v>
      </c>
      <c r="L5">
        <f t="shared" si="6"/>
        <v>9.9205857112538709E-6</v>
      </c>
    </row>
    <row r="6" spans="1:12" x14ac:dyDescent="0.2">
      <c r="A6">
        <f t="shared" si="0"/>
        <v>1.25E-3</v>
      </c>
      <c r="B6" s="21">
        <f t="shared" si="1"/>
        <v>10.390544160877678</v>
      </c>
      <c r="C6" s="21">
        <f t="shared" si="2"/>
        <v>10.882884823008414</v>
      </c>
      <c r="D6" s="21">
        <f t="shared" si="3"/>
        <v>11.09072061270181</v>
      </c>
      <c r="E6" s="21">
        <f t="shared" si="4"/>
        <v>11.186294146488796</v>
      </c>
      <c r="F6" s="21">
        <f t="shared" si="5"/>
        <v>11.232138786505534</v>
      </c>
      <c r="G6" s="21">
        <f t="shared" si="7"/>
        <v>11.276741504567273</v>
      </c>
      <c r="H6">
        <f t="shared" si="6"/>
        <v>4.1657987316623402E-4</v>
      </c>
      <c r="I6">
        <f t="shared" si="6"/>
        <v>1.7855548564282842E-4</v>
      </c>
      <c r="J6">
        <f t="shared" si="6"/>
        <v>8.3329861207515066E-5</v>
      </c>
      <c r="K6">
        <f t="shared" si="6"/>
        <v>4.0321767700857158E-5</v>
      </c>
      <c r="L6">
        <f t="shared" si="6"/>
        <v>1.9841073004567278E-5</v>
      </c>
    </row>
    <row r="7" spans="1:12" x14ac:dyDescent="0.2">
      <c r="A7">
        <f t="shared" si="0"/>
        <v>2.5000000000000001E-3</v>
      </c>
      <c r="B7" s="21">
        <f t="shared" si="1"/>
        <v>7.3433984737624582</v>
      </c>
      <c r="C7" s="21">
        <f t="shared" si="2"/>
        <v>7.6908968794912349</v>
      </c>
      <c r="D7" s="21">
        <f t="shared" si="3"/>
        <v>7.8375871104865222</v>
      </c>
      <c r="E7" s="21">
        <f t="shared" si="4"/>
        <v>7.9050419883528837</v>
      </c>
      <c r="F7" s="21">
        <f t="shared" si="5"/>
        <v>7.9373984748649944</v>
      </c>
      <c r="G7" s="21">
        <f t="shared" si="7"/>
        <v>7.9688782818952806</v>
      </c>
      <c r="H7">
        <f t="shared" si="6"/>
        <v>8.3298620754168606E-4</v>
      </c>
      <c r="I7">
        <f t="shared" si="6"/>
        <v>3.5707908922433251E-4</v>
      </c>
      <c r="J7">
        <f t="shared" si="6"/>
        <v>1.6665277854932548E-4</v>
      </c>
      <c r="K7">
        <f t="shared" si="6"/>
        <v>8.0641909556700142E-5</v>
      </c>
      <c r="L7">
        <f t="shared" si="6"/>
        <v>3.9681752340925414E-5</v>
      </c>
    </row>
    <row r="8" spans="1:12" x14ac:dyDescent="0.2">
      <c r="A8">
        <f>A9/2</f>
        <v>5.0000000000000001E-3</v>
      </c>
      <c r="B8" s="21">
        <f t="shared" si="1"/>
        <v>5.1871605249751438</v>
      </c>
      <c r="C8" s="21">
        <f t="shared" si="2"/>
        <v>5.4319766600802009</v>
      </c>
      <c r="D8" s="21">
        <f t="shared" si="3"/>
        <v>5.535318431968701</v>
      </c>
      <c r="E8" s="21">
        <f t="shared" si="4"/>
        <v>5.582838578501212</v>
      </c>
      <c r="F8" s="21">
        <f t="shared" si="5"/>
        <v>5.6056325448113666</v>
      </c>
      <c r="G8" s="21">
        <f t="shared" si="7"/>
        <v>5.627808712130097</v>
      </c>
      <c r="H8">
        <f t="shared" si="6"/>
        <v>1.6652785490612887E-3</v>
      </c>
      <c r="I8">
        <f t="shared" si="6"/>
        <v>7.140306729725987E-4</v>
      </c>
      <c r="J8">
        <f t="shared" si="6"/>
        <v>3.3327778395009222E-4</v>
      </c>
      <c r="K8">
        <f t="shared" si="6"/>
        <v>1.6127731599580031E-4</v>
      </c>
      <c r="L8">
        <f t="shared" si="6"/>
        <v>7.936193004043357E-5</v>
      </c>
    </row>
    <row r="9" spans="1:12" x14ac:dyDescent="0.2">
      <c r="A9">
        <v>0.01</v>
      </c>
      <c r="B9" s="21">
        <f t="shared" si="1"/>
        <v>3.6602422920009166</v>
      </c>
      <c r="C9" s="21">
        <f t="shared" si="2"/>
        <v>3.8320811727905184</v>
      </c>
      <c r="D9" s="21">
        <f t="shared" si="3"/>
        <v>3.904613611325686</v>
      </c>
      <c r="E9" s="21">
        <f t="shared" si="4"/>
        <v>3.9379649650634336</v>
      </c>
      <c r="F9" s="21">
        <f t="shared" si="5"/>
        <v>3.9539621591064074</v>
      </c>
      <c r="G9" s="21">
        <f t="shared" si="7"/>
        <v>3.9695254747701183</v>
      </c>
      <c r="H9">
        <f t="shared" si="6"/>
        <v>3.3277839454767255E-3</v>
      </c>
      <c r="I9">
        <f t="shared" si="6"/>
        <v>1.4275515061433763E-3</v>
      </c>
      <c r="J9">
        <f t="shared" si="6"/>
        <v>6.6644449381891846E-4</v>
      </c>
      <c r="K9">
        <f t="shared" si="6"/>
        <v>3.2252862161907814E-4</v>
      </c>
      <c r="L9">
        <f t="shared" si="6"/>
        <v>1.5871756176499829E-4</v>
      </c>
    </row>
    <row r="10" spans="1:12" x14ac:dyDescent="0.2">
      <c r="A10">
        <f>0.01+A9</f>
        <v>0.02</v>
      </c>
      <c r="B10" s="21">
        <f t="shared" si="1"/>
        <v>2.5774186990004324</v>
      </c>
      <c r="C10" s="21">
        <f t="shared" si="2"/>
        <v>2.6971386930998267</v>
      </c>
      <c r="D10" s="21">
        <f t="shared" si="3"/>
        <v>2.7476661533428213</v>
      </c>
      <c r="E10" s="21">
        <f t="shared" si="4"/>
        <v>2.7708971037137529</v>
      </c>
      <c r="F10" s="21">
        <f t="shared" si="5"/>
        <v>2.7820393700429631</v>
      </c>
      <c r="G10" s="21">
        <f t="shared" si="7"/>
        <v>2.7928790169723428</v>
      </c>
      <c r="H10">
        <f t="shared" si="6"/>
        <v>6.6444937449655628E-3</v>
      </c>
      <c r="I10">
        <f t="shared" si="6"/>
        <v>2.8530651089839765E-3</v>
      </c>
      <c r="J10">
        <f t="shared" si="6"/>
        <v>1.332444839374558E-3</v>
      </c>
      <c r="K10">
        <f t="shared" si="6"/>
        <v>6.4495321852631182E-4</v>
      </c>
      <c r="L10">
        <f t="shared" si="6"/>
        <v>3.1740993226558878E-4</v>
      </c>
    </row>
    <row r="11" spans="1:12" x14ac:dyDescent="0.2">
      <c r="A11">
        <f t="shared" ref="A11:A18" si="8">0.01+A10</f>
        <v>0.03</v>
      </c>
      <c r="B11" s="21">
        <f t="shared" si="1"/>
        <v>2.0957008157747015</v>
      </c>
      <c r="C11" s="21">
        <f t="shared" si="2"/>
        <v>2.1920032330298223</v>
      </c>
      <c r="D11" s="21">
        <f t="shared" si="3"/>
        <v>2.2326426889682405</v>
      </c>
      <c r="E11" s="21">
        <f t="shared" si="4"/>
        <v>2.2513256313002485</v>
      </c>
      <c r="F11" s="21">
        <f t="shared" si="5"/>
        <v>2.2602860384629699</v>
      </c>
      <c r="G11" s="21">
        <f t="shared" si="7"/>
        <v>2.2690027447147849</v>
      </c>
      <c r="H11">
        <f t="shared" si="6"/>
        <v>9.9501662508318933E-3</v>
      </c>
      <c r="I11">
        <f t="shared" si="6"/>
        <v>4.2765437177337828E-3</v>
      </c>
      <c r="J11">
        <f t="shared" si="6"/>
        <v>1.998001332666921E-3</v>
      </c>
      <c r="K11">
        <f t="shared" si="6"/>
        <v>9.672738242728629E-4</v>
      </c>
      <c r="L11">
        <f t="shared" si="6"/>
        <v>4.7607711550012866E-4</v>
      </c>
    </row>
    <row r="12" spans="1:12" x14ac:dyDescent="0.2">
      <c r="A12">
        <f t="shared" si="8"/>
        <v>0.04</v>
      </c>
      <c r="B12" s="21">
        <f t="shared" si="1"/>
        <v>1.8073807403758977</v>
      </c>
      <c r="C12" s="21">
        <f t="shared" si="2"/>
        <v>1.8895366740619219</v>
      </c>
      <c r="D12" s="21">
        <f t="shared" si="3"/>
        <v>1.9242023375936199</v>
      </c>
      <c r="E12" s="21">
        <f t="shared" si="4"/>
        <v>1.940137420646239</v>
      </c>
      <c r="F12" s="21">
        <f t="shared" si="5"/>
        <v>1.9477795152149262</v>
      </c>
      <c r="G12" s="21">
        <f t="shared" si="7"/>
        <v>1.9552134698772796</v>
      </c>
      <c r="H12">
        <f t="shared" si="6"/>
        <v>1.3244838192804309E-2</v>
      </c>
      <c r="I12">
        <f t="shared" si="6"/>
        <v>5.6979902374517666E-3</v>
      </c>
      <c r="J12">
        <f t="shared" si="6"/>
        <v>2.6631142694990562E-3</v>
      </c>
      <c r="K12">
        <f t="shared" si="6"/>
        <v>1.289490472398569E-3</v>
      </c>
      <c r="L12">
        <f t="shared" si="6"/>
        <v>6.3471911546619797E-4</v>
      </c>
    </row>
    <row r="13" spans="1:12" x14ac:dyDescent="0.2">
      <c r="A13">
        <f t="shared" si="8"/>
        <v>0.05</v>
      </c>
      <c r="B13" s="21">
        <f t="shared" si="1"/>
        <v>1.6098454277787531</v>
      </c>
      <c r="C13" s="21">
        <f t="shared" si="2"/>
        <v>1.6822238487527961</v>
      </c>
      <c r="D13" s="21">
        <f t="shared" si="3"/>
        <v>1.71276036826433</v>
      </c>
      <c r="E13" s="21">
        <f t="shared" si="4"/>
        <v>1.7267959787109513</v>
      </c>
      <c r="F13" s="21">
        <f t="shared" si="5"/>
        <v>1.7335267474560747</v>
      </c>
      <c r="G13" s="21">
        <f t="shared" si="7"/>
        <v>1.7400739347725858</v>
      </c>
      <c r="H13">
        <f t="shared" si="6"/>
        <v>1.6528546178382508E-2</v>
      </c>
      <c r="I13">
        <f t="shared" si="6"/>
        <v>7.1174075690496608E-3</v>
      </c>
      <c r="J13">
        <f t="shared" si="6"/>
        <v>3.3277839454767255E-3</v>
      </c>
      <c r="K13">
        <f t="shared" si="6"/>
        <v>1.6116031964330535E-3</v>
      </c>
      <c r="L13">
        <f t="shared" si="6"/>
        <v>7.9333593616082165E-4</v>
      </c>
    </row>
    <row r="14" spans="1:12" x14ac:dyDescent="0.2">
      <c r="A14">
        <f t="shared" si="8"/>
        <v>6.0000000000000005E-2</v>
      </c>
      <c r="B14" s="21">
        <f t="shared" si="1"/>
        <v>1.4634668496141876</v>
      </c>
      <c r="C14" s="21">
        <f t="shared" si="2"/>
        <v>1.5285392401425995</v>
      </c>
      <c r="D14" s="21">
        <f t="shared" si="3"/>
        <v>1.5559901662999835</v>
      </c>
      <c r="E14" s="21">
        <f t="shared" si="4"/>
        <v>1.5686062698096868</v>
      </c>
      <c r="F14" s="21">
        <f t="shared" si="5"/>
        <v>1.5746559660033248</v>
      </c>
      <c r="G14" s="21">
        <f t="shared" si="7"/>
        <v>1.580540417855901</v>
      </c>
      <c r="H14">
        <f t="shared" ref="H14:L23" si="9">1-EXP(-$A14/(H$2-$A$2))</f>
        <v>1.9801326693244747E-2</v>
      </c>
      <c r="I14">
        <f t="shared" si="9"/>
        <v>8.5347986092979555E-3</v>
      </c>
      <c r="J14">
        <f t="shared" si="9"/>
        <v>3.9920106560085156E-3</v>
      </c>
      <c r="K14">
        <f t="shared" si="9"/>
        <v>1.9336120298945048E-3</v>
      </c>
      <c r="L14">
        <f t="shared" si="9"/>
        <v>9.5192758158035851E-4</v>
      </c>
    </row>
    <row r="15" spans="1:12" x14ac:dyDescent="0.2">
      <c r="A15">
        <f t="shared" si="8"/>
        <v>7.0000000000000007E-2</v>
      </c>
      <c r="B15" s="21">
        <f t="shared" si="1"/>
        <v>1.3492692635396057</v>
      </c>
      <c r="C15" s="21">
        <f t="shared" si="2"/>
        <v>1.408596452071027</v>
      </c>
      <c r="D15" s="21">
        <f t="shared" si="3"/>
        <v>1.4336208576293532</v>
      </c>
      <c r="E15" s="21">
        <f t="shared" si="4"/>
        <v>1.4451205965864604</v>
      </c>
      <c r="F15" s="21">
        <f t="shared" si="5"/>
        <v>1.4506346494292857</v>
      </c>
      <c r="G15" s="21">
        <f t="shared" si="7"/>
        <v>1.4559978676709566</v>
      </c>
      <c r="H15">
        <f t="shared" si="9"/>
        <v>2.3063216101652406E-2</v>
      </c>
      <c r="I15">
        <f t="shared" si="9"/>
        <v>9.9501662508318933E-3</v>
      </c>
      <c r="J15">
        <f t="shared" si="9"/>
        <v>4.6557946963065033E-3</v>
      </c>
      <c r="K15">
        <f t="shared" si="9"/>
        <v>2.2555170062907859E-3</v>
      </c>
      <c r="L15">
        <f t="shared" si="9"/>
        <v>1.1104940557207232E-3</v>
      </c>
    </row>
    <row r="16" spans="1:12" x14ac:dyDescent="0.2">
      <c r="A16">
        <f t="shared" si="8"/>
        <v>0.08</v>
      </c>
      <c r="B16" s="21">
        <f t="shared" si="1"/>
        <v>1.2568735457028051</v>
      </c>
      <c r="C16" s="21">
        <f t="shared" si="2"/>
        <v>1.3115171453904335</v>
      </c>
      <c r="D16" s="21">
        <f t="shared" si="3"/>
        <v>1.3345633286833514</v>
      </c>
      <c r="E16" s="21">
        <f t="shared" si="4"/>
        <v>1.345152907220807</v>
      </c>
      <c r="F16" s="21">
        <f t="shared" si="5"/>
        <v>1.3502302430152968</v>
      </c>
      <c r="G16" s="21">
        <f t="shared" si="7"/>
        <v>1.3551684838810789</v>
      </c>
      <c r="H16">
        <f t="shared" si="9"/>
        <v>2.6314250646854997E-2</v>
      </c>
      <c r="I16">
        <f t="shared" si="9"/>
        <v>1.1363513382157464E-2</v>
      </c>
      <c r="J16">
        <f t="shared" si="9"/>
        <v>5.3191363613857012E-3</v>
      </c>
      <c r="K16">
        <f t="shared" si="9"/>
        <v>2.5773181591187688E-3</v>
      </c>
      <c r="L16">
        <f t="shared" si="9"/>
        <v>1.2690353625768314E-3</v>
      </c>
    </row>
    <row r="17" spans="1:12" x14ac:dyDescent="0.2">
      <c r="A17">
        <f t="shared" si="8"/>
        <v>0.09</v>
      </c>
      <c r="B17" s="21">
        <f t="shared" si="1"/>
        <v>1.1800599058318486</v>
      </c>
      <c r="C17" s="21">
        <f t="shared" si="2"/>
        <v>1.2307816995312135</v>
      </c>
      <c r="D17" s="21">
        <f t="shared" si="3"/>
        <v>1.2521713635502252</v>
      </c>
      <c r="E17" s="21">
        <f t="shared" si="4"/>
        <v>1.2619987614967778</v>
      </c>
      <c r="F17" s="21">
        <f t="shared" si="5"/>
        <v>1.2667103750383601</v>
      </c>
      <c r="G17" s="21">
        <f t="shared" si="7"/>
        <v>1.2712927182017468</v>
      </c>
      <c r="H17">
        <f t="shared" si="9"/>
        <v>2.9554466451491845E-2</v>
      </c>
      <c r="I17">
        <f t="shared" si="9"/>
        <v>1.2774842887657067E-2</v>
      </c>
      <c r="J17">
        <f t="shared" si="9"/>
        <v>5.9820359460647232E-3</v>
      </c>
      <c r="K17">
        <f t="shared" si="9"/>
        <v>2.8990155218645564E-3</v>
      </c>
      <c r="L17">
        <f t="shared" si="9"/>
        <v>1.4275515061433763E-3</v>
      </c>
    </row>
    <row r="18" spans="1:12" x14ac:dyDescent="0.2">
      <c r="A18">
        <f t="shared" si="8"/>
        <v>9.9999999999999992E-2</v>
      </c>
      <c r="B18" s="21">
        <f t="shared" si="1"/>
        <v>1.1148433282656767</v>
      </c>
      <c r="C18" s="21">
        <f t="shared" si="2"/>
        <v>1.1622125659425686</v>
      </c>
      <c r="D18" s="21">
        <f t="shared" si="3"/>
        <v>1.1821861194703478</v>
      </c>
      <c r="E18" s="21">
        <f t="shared" si="4"/>
        <v>1.1913619266423401</v>
      </c>
      <c r="F18" s="21">
        <f t="shared" si="5"/>
        <v>1.1957608756797002</v>
      </c>
      <c r="G18" s="21">
        <f t="shared" si="7"/>
        <v>1.2000389484301357</v>
      </c>
      <c r="H18">
        <f t="shared" si="9"/>
        <v>3.2783899517994097E-2</v>
      </c>
      <c r="I18">
        <f t="shared" si="9"/>
        <v>1.4184157647595397E-2</v>
      </c>
      <c r="J18">
        <f t="shared" si="9"/>
        <v>6.6444937449655628E-3</v>
      </c>
      <c r="K18">
        <f t="shared" si="9"/>
        <v>3.22060912800326E-3</v>
      </c>
      <c r="L18">
        <f t="shared" si="9"/>
        <v>1.5860424904140524E-3</v>
      </c>
    </row>
    <row r="19" spans="1:12" x14ac:dyDescent="0.2">
      <c r="A19">
        <f>0.02+A18</f>
        <v>0.12</v>
      </c>
      <c r="B19" s="21">
        <f t="shared" si="1"/>
        <v>1.0092521243086974</v>
      </c>
      <c r="C19" s="21">
        <f t="shared" si="2"/>
        <v>1.0511420180716939</v>
      </c>
      <c r="D19" s="21">
        <f t="shared" si="3"/>
        <v>1.0688010600342892</v>
      </c>
      <c r="E19" s="21">
        <f t="shared" si="4"/>
        <v>1.0769118481901088</v>
      </c>
      <c r="F19" s="21">
        <f t="shared" si="5"/>
        <v>1.0807997349215677</v>
      </c>
      <c r="G19" s="21">
        <f t="shared" si="7"/>
        <v>1.084580455109863</v>
      </c>
      <c r="H19">
        <f t="shared" si="9"/>
        <v>3.9210560847676823E-2</v>
      </c>
      <c r="I19">
        <f t="shared" si="9"/>
        <v>1.6996754431294669E-2</v>
      </c>
      <c r="J19">
        <f t="shared" si="9"/>
        <v>7.9680851629393423E-3</v>
      </c>
      <c r="K19">
        <f t="shared" si="9"/>
        <v>3.8634852043069046E-3</v>
      </c>
      <c r="L19">
        <f t="shared" si="9"/>
        <v>1.9029489970402436E-3</v>
      </c>
    </row>
    <row r="20" spans="1:12" x14ac:dyDescent="0.2">
      <c r="A20">
        <f t="shared" ref="A20:A28" si="10">0.02+A19</f>
        <v>0.13999999999999999</v>
      </c>
      <c r="B20" s="21">
        <f t="shared" si="1"/>
        <v>0.92662055377463981</v>
      </c>
      <c r="C20" s="21">
        <f t="shared" si="2"/>
        <v>0.96417153850891357</v>
      </c>
      <c r="D20" s="21">
        <f t="shared" si="3"/>
        <v>0.97999778016007144</v>
      </c>
      <c r="E20" s="21">
        <f t="shared" si="4"/>
        <v>0.9872651661654156</v>
      </c>
      <c r="F20" s="21">
        <f t="shared" si="5"/>
        <v>0.99074832284492587</v>
      </c>
      <c r="G20" s="21">
        <f t="shared" si="7"/>
        <v>0.99413516069197205</v>
      </c>
      <c r="H20">
        <f t="shared" si="9"/>
        <v>4.5594520266353356E-2</v>
      </c>
      <c r="I20">
        <f t="shared" si="9"/>
        <v>1.9801326693244747E-2</v>
      </c>
      <c r="J20">
        <f t="shared" si="9"/>
        <v>9.2899129683587933E-3</v>
      </c>
      <c r="K20">
        <f t="shared" si="9"/>
        <v>4.5059466556159888E-3</v>
      </c>
      <c r="L20">
        <f t="shared" si="9"/>
        <v>2.2197549143936346E-3</v>
      </c>
    </row>
    <row r="21" spans="1:12" x14ac:dyDescent="0.2">
      <c r="A21">
        <f t="shared" si="10"/>
        <v>0.15999999999999998</v>
      </c>
      <c r="B21" s="21">
        <f t="shared" si="1"/>
        <v>0.85956911679708048</v>
      </c>
      <c r="C21" s="21">
        <f t="shared" si="2"/>
        <v>0.89356158848045364</v>
      </c>
      <c r="D21" s="21">
        <f t="shared" si="3"/>
        <v>0.90788469984222753</v>
      </c>
      <c r="E21" s="21">
        <f t="shared" si="4"/>
        <v>0.91446036477066561</v>
      </c>
      <c r="F21" s="21">
        <f t="shared" si="5"/>
        <v>0.91761157166356333</v>
      </c>
      <c r="G21" s="21">
        <f t="shared" si="7"/>
        <v>0.92067535075830831</v>
      </c>
      <c r="H21">
        <f t="shared" si="9"/>
        <v>5.1936061506604458E-2</v>
      </c>
      <c r="I21">
        <f t="shared" si="9"/>
        <v>2.2597897327928607E-2</v>
      </c>
      <c r="J21">
        <f t="shared" si="9"/>
        <v>1.0609979511140399E-2</v>
      </c>
      <c r="K21">
        <f t="shared" si="9"/>
        <v>5.1479937493442707E-3</v>
      </c>
      <c r="L21">
        <f t="shared" si="9"/>
        <v>2.5364602744022413E-3</v>
      </c>
    </row>
    <row r="22" spans="1:12" x14ac:dyDescent="0.2">
      <c r="A22">
        <f t="shared" si="10"/>
        <v>0.17999999999999997</v>
      </c>
      <c r="B22" s="21">
        <f t="shared" si="1"/>
        <v>0.80367153380037715</v>
      </c>
      <c r="C22" s="21">
        <f t="shared" si="2"/>
        <v>0.83466891601216087</v>
      </c>
      <c r="D22" s="21">
        <f t="shared" si="3"/>
        <v>0.84772693545813693</v>
      </c>
      <c r="E22" s="21">
        <f t="shared" si="4"/>
        <v>0.85372040971810437</v>
      </c>
      <c r="F22" s="21">
        <f t="shared" si="5"/>
        <v>0.85659222459585371</v>
      </c>
      <c r="G22" s="21">
        <f t="shared" si="7"/>
        <v>0.85938409134913585</v>
      </c>
      <c r="H22">
        <f t="shared" si="9"/>
        <v>5.823546641575128E-2</v>
      </c>
      <c r="I22">
        <f t="shared" si="9"/>
        <v>2.5386489164509807E-2</v>
      </c>
      <c r="J22">
        <f t="shared" si="9"/>
        <v>1.1928287138069482E-2</v>
      </c>
      <c r="K22">
        <f t="shared" si="9"/>
        <v>5.7896267527329792E-3</v>
      </c>
      <c r="L22">
        <f t="shared" si="9"/>
        <v>2.8530651089839765E-3</v>
      </c>
    </row>
    <row r="23" spans="1:12" x14ac:dyDescent="0.2">
      <c r="A23">
        <f t="shared" si="10"/>
        <v>0.19999999999999996</v>
      </c>
      <c r="B23" s="21">
        <f t="shared" si="1"/>
        <v>0.75608927896712974</v>
      </c>
      <c r="C23" s="21">
        <f t="shared" si="2"/>
        <v>0.78451519035039152</v>
      </c>
      <c r="D23" s="21">
        <f t="shared" si="3"/>
        <v>0.7964871097992634</v>
      </c>
      <c r="E23" s="21">
        <f t="shared" si="4"/>
        <v>0.80198076102430016</v>
      </c>
      <c r="F23" s="21">
        <f t="shared" si="5"/>
        <v>0.80461270950461294</v>
      </c>
      <c r="G23" s="21">
        <f t="shared" si="7"/>
        <v>0.80717112935768098</v>
      </c>
      <c r="H23">
        <f t="shared" si="9"/>
        <v>6.4493014968382223E-2</v>
      </c>
      <c r="I23">
        <f t="shared" si="9"/>
        <v>2.8167124967018897E-2</v>
      </c>
      <c r="J23">
        <f t="shared" si="9"/>
        <v>1.3244838192804309E-2</v>
      </c>
      <c r="K23">
        <f t="shared" si="9"/>
        <v>6.430845932851148E-3</v>
      </c>
      <c r="L23">
        <f t="shared" si="9"/>
        <v>3.1695694500466498E-3</v>
      </c>
    </row>
    <row r="24" spans="1:12" x14ac:dyDescent="0.2">
      <c r="A24">
        <f t="shared" si="10"/>
        <v>0.21999999999999995</v>
      </c>
      <c r="B24" s="21">
        <f t="shared" si="1"/>
        <v>0.71490637995155593</v>
      </c>
      <c r="C24" s="21">
        <f t="shared" si="2"/>
        <v>0.74108961767938641</v>
      </c>
      <c r="D24" s="21">
        <f t="shared" si="3"/>
        <v>0.75211437840073792</v>
      </c>
      <c r="E24" s="21">
        <f t="shared" si="4"/>
        <v>0.75717214904131014</v>
      </c>
      <c r="F24" s="21">
        <f t="shared" si="5"/>
        <v>0.75959491646372457</v>
      </c>
      <c r="G24" s="21">
        <f t="shared" si="7"/>
        <v>0.76194975263791198</v>
      </c>
      <c r="H24">
        <f t="shared" ref="H24:L33" si="11">1-EXP(-$A24/(H$2-$A$2))</f>
        <v>7.0708985278796432E-2</v>
      </c>
      <c r="I24">
        <f t="shared" si="11"/>
        <v>3.0939827434539047E-2</v>
      </c>
      <c r="J24">
        <f t="shared" si="11"/>
        <v>1.4559635015880423E-2</v>
      </c>
      <c r="K24">
        <f t="shared" si="11"/>
        <v>7.071651556595171E-3</v>
      </c>
      <c r="L24">
        <f t="shared" si="11"/>
        <v>3.485973329487746E-3</v>
      </c>
    </row>
    <row r="25" spans="1:12" x14ac:dyDescent="0.2">
      <c r="A25">
        <f t="shared" si="10"/>
        <v>0.23999999999999994</v>
      </c>
      <c r="B25" s="21">
        <f t="shared" si="1"/>
        <v>0.67877607108972871</v>
      </c>
      <c r="C25" s="21">
        <f t="shared" si="2"/>
        <v>0.70297845579533869</v>
      </c>
      <c r="D25" s="21">
        <f t="shared" si="3"/>
        <v>0.71316670740443755</v>
      </c>
      <c r="E25" s="21">
        <f t="shared" si="4"/>
        <v>0.71783952374399529</v>
      </c>
      <c r="F25" s="21">
        <f t="shared" si="5"/>
        <v>0.72007755020178266</v>
      </c>
      <c r="G25" s="21">
        <f t="shared" si="7"/>
        <v>0.72225258873006315</v>
      </c>
      <c r="H25">
        <f t="shared" si="11"/>
        <v>7.6883653613364245E-2</v>
      </c>
      <c r="I25">
        <f t="shared" si="11"/>
        <v>3.3704619201391561E-2</v>
      </c>
      <c r="J25">
        <f t="shared" si="11"/>
        <v>1.5872679944714863E-2</v>
      </c>
      <c r="K25">
        <f t="shared" si="11"/>
        <v>7.7120438906898015E-3</v>
      </c>
      <c r="L25">
        <f t="shared" si="11"/>
        <v>3.8022767791950907E-3</v>
      </c>
    </row>
    <row r="26" spans="1:12" x14ac:dyDescent="0.2">
      <c r="A26">
        <f t="shared" si="10"/>
        <v>0.25999999999999995</v>
      </c>
      <c r="B26" s="21">
        <f t="shared" si="1"/>
        <v>0.64672000912216343</v>
      </c>
      <c r="C26" s="21">
        <f t="shared" si="2"/>
        <v>0.66915446677264567</v>
      </c>
      <c r="D26" s="21">
        <f t="shared" si="3"/>
        <v>0.67859620360730333</v>
      </c>
      <c r="E26" s="21">
        <f t="shared" si="4"/>
        <v>0.68292548853227786</v>
      </c>
      <c r="F26" s="21">
        <f t="shared" si="5"/>
        <v>0.68499865419127093</v>
      </c>
      <c r="G26" s="21">
        <f t="shared" si="7"/>
        <v>0.68701324379654782</v>
      </c>
      <c r="H26">
        <f t="shared" si="11"/>
        <v>8.3017294402805697E-2</v>
      </c>
      <c r="I26">
        <f t="shared" si="11"/>
        <v>3.6461522837320404E-2</v>
      </c>
      <c r="J26">
        <f t="shared" si="11"/>
        <v>1.7183975313610045E-2</v>
      </c>
      <c r="K26">
        <f t="shared" si="11"/>
        <v>8.3520232016874862E-3</v>
      </c>
      <c r="L26">
        <f t="shared" si="11"/>
        <v>4.1184798310457404E-3</v>
      </c>
    </row>
    <row r="27" spans="1:12" x14ac:dyDescent="0.2">
      <c r="A27">
        <f t="shared" si="10"/>
        <v>0.27999999999999997</v>
      </c>
      <c r="B27" s="21">
        <f t="shared" si="1"/>
        <v>0.61800783309558383</v>
      </c>
      <c r="C27" s="21">
        <f t="shared" si="2"/>
        <v>0.63885060587985976</v>
      </c>
      <c r="D27" s="21">
        <f t="shared" si="3"/>
        <v>0.64762032417279269</v>
      </c>
      <c r="E27" s="21">
        <f t="shared" si="4"/>
        <v>0.65164036957606719</v>
      </c>
      <c r="F27" s="21">
        <f t="shared" si="5"/>
        <v>0.65356513290169427</v>
      </c>
      <c r="G27" s="21">
        <f t="shared" si="7"/>
        <v>0.65543529254873745</v>
      </c>
      <c r="H27">
        <f t="shared" si="11"/>
        <v>8.9110180254387883E-2</v>
      </c>
      <c r="I27">
        <f t="shared" si="11"/>
        <v>3.9210560847676823E-2</v>
      </c>
      <c r="J27">
        <f t="shared" si="11"/>
        <v>1.8493523453757987E-2</v>
      </c>
      <c r="K27">
        <f t="shared" si="11"/>
        <v>8.9915897559686986E-3</v>
      </c>
      <c r="L27">
        <f t="shared" si="11"/>
        <v>4.434582516907204E-3</v>
      </c>
    </row>
    <row r="28" spans="1:12" x14ac:dyDescent="0.2">
      <c r="A28">
        <f t="shared" si="10"/>
        <v>0.3</v>
      </c>
      <c r="B28" s="21">
        <f t="shared" si="1"/>
        <v>0.59208163097980415</v>
      </c>
      <c r="C28" s="21">
        <f t="shared" si="2"/>
        <v>0.61148079702479141</v>
      </c>
      <c r="D28" s="21">
        <f t="shared" si="3"/>
        <v>0.61964109331377104</v>
      </c>
      <c r="E28" s="21">
        <f t="shared" si="4"/>
        <v>0.62338071549252771</v>
      </c>
      <c r="F28" s="21">
        <f t="shared" si="5"/>
        <v>0.62517090748832882</v>
      </c>
      <c r="G28" s="21">
        <f t="shared" si="7"/>
        <v>0.62691009922752072</v>
      </c>
      <c r="H28">
        <f t="shared" si="11"/>
        <v>9.5162581964040371E-2</v>
      </c>
      <c r="I28">
        <f t="shared" si="11"/>
        <v>4.1951755673602542E-2</v>
      </c>
      <c r="J28">
        <f t="shared" si="11"/>
        <v>1.9801326693244747E-2</v>
      </c>
      <c r="K28">
        <f t="shared" si="11"/>
        <v>9.6307438197422712E-3</v>
      </c>
      <c r="L28">
        <f t="shared" si="11"/>
        <v>4.7505848686365537E-3</v>
      </c>
    </row>
    <row r="29" spans="1:12" x14ac:dyDescent="0.2">
      <c r="A29">
        <f t="shared" ref="A29:A38" si="12">0.03+A28</f>
        <v>0.32999999999999996</v>
      </c>
      <c r="B29" s="21">
        <f t="shared" si="1"/>
        <v>0.55749062313253905</v>
      </c>
      <c r="C29" s="21">
        <f t="shared" si="2"/>
        <v>0.57495504480573478</v>
      </c>
      <c r="D29" s="21">
        <f t="shared" si="3"/>
        <v>0.58229872472834077</v>
      </c>
      <c r="E29" s="21">
        <f t="shared" si="4"/>
        <v>0.58566260729897857</v>
      </c>
      <c r="F29" s="21">
        <f t="shared" si="5"/>
        <v>0.58727249169939577</v>
      </c>
      <c r="G29" s="21">
        <f t="shared" si="7"/>
        <v>0.58883620679235549</v>
      </c>
      <c r="H29">
        <f t="shared" si="11"/>
        <v>0.10416586470347178</v>
      </c>
      <c r="I29">
        <f t="shared" si="11"/>
        <v>4.6048890874162529E-2</v>
      </c>
      <c r="J29">
        <f t="shared" si="11"/>
        <v>2.175976494878995E-2</v>
      </c>
      <c r="K29">
        <f t="shared" si="11"/>
        <v>1.0588702077609979E-2</v>
      </c>
      <c r="L29">
        <f t="shared" si="11"/>
        <v>5.2244003393954186E-3</v>
      </c>
    </row>
    <row r="30" spans="1:12" x14ac:dyDescent="0.2">
      <c r="A30">
        <f t="shared" si="12"/>
        <v>0.36</v>
      </c>
      <c r="B30" s="21">
        <f t="shared" si="1"/>
        <v>0.52710095155089065</v>
      </c>
      <c r="C30" s="21">
        <f t="shared" si="2"/>
        <v>0.54285855295665375</v>
      </c>
      <c r="D30" s="21">
        <f t="shared" si="3"/>
        <v>0.54948198207662047</v>
      </c>
      <c r="E30" s="21">
        <f t="shared" si="4"/>
        <v>0.55251449400574615</v>
      </c>
      <c r="F30" s="21">
        <f t="shared" si="5"/>
        <v>0.55396536864201362</v>
      </c>
      <c r="G30" s="21">
        <f t="shared" si="7"/>
        <v>0.5553743381529993</v>
      </c>
      <c r="H30">
        <f t="shared" si="11"/>
        <v>0.11307956328284252</v>
      </c>
      <c r="I30">
        <f t="shared" si="11"/>
        <v>5.0128504496919857E-2</v>
      </c>
      <c r="J30">
        <f t="shared" si="11"/>
        <v>2.3714290242090708E-2</v>
      </c>
      <c r="K30">
        <f t="shared" si="11"/>
        <v>1.1545733727530094E-2</v>
      </c>
      <c r="L30">
        <f t="shared" si="11"/>
        <v>5.6979902374517666E-3</v>
      </c>
    </row>
    <row r="31" spans="1:12" x14ac:dyDescent="0.2">
      <c r="A31">
        <f t="shared" si="12"/>
        <v>0.39</v>
      </c>
      <c r="B31" s="21">
        <f t="shared" si="1"/>
        <v>0.50010529463745279</v>
      </c>
      <c r="C31" s="21">
        <f t="shared" si="2"/>
        <v>0.51434245736812778</v>
      </c>
      <c r="D31" s="21">
        <f t="shared" si="3"/>
        <v>0.52032444332743477</v>
      </c>
      <c r="E31" s="21">
        <f t="shared" si="4"/>
        <v>0.52306187265199156</v>
      </c>
      <c r="F31" s="21">
        <f t="shared" si="5"/>
        <v>0.52437115727605621</v>
      </c>
      <c r="G31" s="21">
        <f t="shared" si="7"/>
        <v>0.52564233801578153</v>
      </c>
      <c r="H31">
        <f t="shared" si="11"/>
        <v>0.1219045690794387</v>
      </c>
      <c r="I31">
        <f t="shared" si="11"/>
        <v>5.4190671473667962E-2</v>
      </c>
      <c r="J31">
        <f t="shared" si="11"/>
        <v>2.5664910391250628E-2</v>
      </c>
      <c r="K31">
        <f t="shared" si="11"/>
        <v>1.2501839665786219E-2</v>
      </c>
      <c r="L31">
        <f t="shared" si="11"/>
        <v>6.1713546701955835E-3</v>
      </c>
    </row>
    <row r="32" spans="1:12" x14ac:dyDescent="0.2">
      <c r="A32">
        <f t="shared" si="12"/>
        <v>0.42000000000000004</v>
      </c>
      <c r="B32" s="21">
        <f t="shared" si="1"/>
        <v>0.47590033238023743</v>
      </c>
      <c r="C32" s="21">
        <f t="shared" si="2"/>
        <v>0.48877214244711659</v>
      </c>
      <c r="D32" s="21">
        <f t="shared" si="3"/>
        <v>0.49417826402220311</v>
      </c>
      <c r="E32" s="21">
        <f t="shared" si="4"/>
        <v>0.4966508097237522</v>
      </c>
      <c r="F32" s="21">
        <f t="shared" si="5"/>
        <v>0.49783300177624457</v>
      </c>
      <c r="G32" s="21">
        <f t="shared" si="7"/>
        <v>0.49898050638604768</v>
      </c>
      <c r="H32">
        <f t="shared" si="11"/>
        <v>0.13064176460119414</v>
      </c>
      <c r="I32">
        <f t="shared" si="11"/>
        <v>5.823546641575128E-2</v>
      </c>
      <c r="J32">
        <f t="shared" si="11"/>
        <v>2.7611633198753149E-2</v>
      </c>
      <c r="K32">
        <f t="shared" si="11"/>
        <v>1.3457020787795093E-2</v>
      </c>
      <c r="L32">
        <f t="shared" si="11"/>
        <v>6.6444937449655628E-3</v>
      </c>
    </row>
    <row r="33" spans="1:12" x14ac:dyDescent="0.2">
      <c r="A33">
        <f t="shared" si="12"/>
        <v>0.45000000000000007</v>
      </c>
      <c r="B33" s="21">
        <f t="shared" si="1"/>
        <v>0.45402470611979179</v>
      </c>
      <c r="C33" s="21">
        <f t="shared" si="2"/>
        <v>0.46566212202820095</v>
      </c>
      <c r="D33" s="21">
        <f t="shared" si="3"/>
        <v>0.47054775772058977</v>
      </c>
      <c r="E33" s="21">
        <f t="shared" si="4"/>
        <v>0.47278092331361893</v>
      </c>
      <c r="F33" s="21">
        <f t="shared" si="5"/>
        <v>0.47384826663517604</v>
      </c>
      <c r="G33" s="21">
        <f t="shared" si="7"/>
        <v>0.47488401434257538</v>
      </c>
      <c r="H33">
        <f t="shared" si="11"/>
        <v>0.13929202357494219</v>
      </c>
      <c r="I33">
        <f t="shared" si="11"/>
        <v>6.2262963615435485E-2</v>
      </c>
      <c r="J33">
        <f t="shared" si="11"/>
        <v>2.9554466451491845E-2</v>
      </c>
      <c r="K33">
        <f t="shared" si="11"/>
        <v>1.4411277988107152E-2</v>
      </c>
      <c r="L33">
        <f t="shared" si="11"/>
        <v>7.1174075690496608E-3</v>
      </c>
    </row>
    <row r="34" spans="1:12" x14ac:dyDescent="0.2">
      <c r="A34">
        <f t="shared" si="12"/>
        <v>0.48000000000000009</v>
      </c>
      <c r="B34" s="21">
        <f t="shared" si="1"/>
        <v>0.43411861243277339</v>
      </c>
      <c r="C34" s="21">
        <f t="shared" si="2"/>
        <v>0.44463362024165248</v>
      </c>
      <c r="D34" s="21">
        <f t="shared" si="3"/>
        <v>0.44904612654951376</v>
      </c>
      <c r="E34" s="21">
        <f t="shared" si="4"/>
        <v>0.45106172246029597</v>
      </c>
      <c r="F34" s="21">
        <f t="shared" si="5"/>
        <v>0.45202468829713544</v>
      </c>
      <c r="G34" s="21">
        <f t="shared" si="7"/>
        <v>0.45295887301607446</v>
      </c>
      <c r="H34">
        <f t="shared" ref="H34:L43" si="13">1-EXP(-$A34/(H$2-$A$2))</f>
        <v>0.14785621103378865</v>
      </c>
      <c r="I34">
        <f t="shared" si="13"/>
        <v>6.6273237047272282E-2</v>
      </c>
      <c r="J34">
        <f t="shared" si="13"/>
        <v>3.1493417920802402E-2</v>
      </c>
      <c r="K34">
        <f t="shared" si="13"/>
        <v>1.5364612160407742E-2</v>
      </c>
      <c r="L34">
        <f t="shared" si="13"/>
        <v>7.5900962496845414E-3</v>
      </c>
    </row>
    <row r="35" spans="1:12" x14ac:dyDescent="0.2">
      <c r="A35">
        <f t="shared" si="12"/>
        <v>0.51000000000000012</v>
      </c>
      <c r="B35" s="21">
        <f t="shared" si="1"/>
        <v>0.41589663989241249</v>
      </c>
      <c r="C35" s="21">
        <f t="shared" si="2"/>
        <v>0.42538604972387145</v>
      </c>
      <c r="D35" s="21">
        <f t="shared" si="3"/>
        <v>0.42936636551312629</v>
      </c>
      <c r="E35" s="21">
        <f t="shared" si="4"/>
        <v>0.43118324741121555</v>
      </c>
      <c r="F35" s="21">
        <f t="shared" si="5"/>
        <v>0.43205088872556513</v>
      </c>
      <c r="G35" s="21">
        <f t="shared" si="7"/>
        <v>0.4328923238685522</v>
      </c>
      <c r="H35">
        <f t="shared" si="13"/>
        <v>0.15633518340361641</v>
      </c>
      <c r="I35">
        <f t="shared" si="13"/>
        <v>7.0266360369457659E-2</v>
      </c>
      <c r="J35">
        <f t="shared" si="13"/>
        <v>3.3428495362493371E-2</v>
      </c>
      <c r="K35">
        <f t="shared" si="13"/>
        <v>1.6317024197517682E-2</v>
      </c>
      <c r="L35">
        <f t="shared" si="13"/>
        <v>8.0625598940556875E-3</v>
      </c>
    </row>
    <row r="36" spans="1:12" x14ac:dyDescent="0.2">
      <c r="A36">
        <f t="shared" si="12"/>
        <v>0.54000000000000015</v>
      </c>
      <c r="B36" s="21">
        <f t="shared" ref="B36:B67" si="14">_xlfn.GAMMA(B$2/2)/_xlfn.GAMMA($A$2/2)/_xlfn.GAMMA((B$2-$A$2)/2)/(B$2-$A$2)*(H36)^(($A$2-2)/2)*(1-H36)^((B$2-$A$2)/2)</f>
        <v>0.39912900332042628</v>
      </c>
      <c r="C36" s="21">
        <f t="shared" ref="C36:C67" si="15">_xlfn.GAMMA(C$2/2)/_xlfn.GAMMA($A$2/2)/_xlfn.GAMMA((C$2-$A$2)/2)/(C$2-$A$2)*(I36)^(($A$2-2)/2)*(1-I36)^((C$2-$A$2)/2)</f>
        <v>0.40767730362179455</v>
      </c>
      <c r="D36" s="21">
        <f t="shared" ref="D36:D67" si="16">_xlfn.GAMMA(D$2/2)/_xlfn.GAMMA($A$2/2)/_xlfn.GAMMA((D$2-$A$2)/2)/(D$2-$A$2)*(J36)^(($A$2-2)/2)*(1-J36)^((D$2-$A$2)/2)</f>
        <v>0.41126115643313726</v>
      </c>
      <c r="E36" s="21">
        <f t="shared" ref="E36:E67" si="17">_xlfn.GAMMA(E$2/2)/_xlfn.GAMMA($A$2/2)/_xlfn.GAMMA((E$2-$A$2)/2)/(E$2-$A$2)*(K36)^(($A$2-2)/2)*(1-K36)^((E$2-$A$2)/2)</f>
        <v>0.41289578040884117</v>
      </c>
      <c r="F36" s="21">
        <f t="shared" ref="F36:F67" si="18">_xlfn.GAMMA(F$2/2)/_xlfn.GAMMA($A$2/2)/_xlfn.GAMMA((F$2-$A$2)/2)/(F$2-$A$2)*(L36)^(($A$2-2)/2)*(1-L36)^((F$2-$A$2)/2)</f>
        <v>0.41367599830643464</v>
      </c>
      <c r="G36" s="21">
        <f t="shared" si="7"/>
        <v>0.41443237607574135</v>
      </c>
      <c r="H36">
        <f t="shared" si="13"/>
        <v>0.164729788588728</v>
      </c>
      <c r="I36">
        <f t="shared" si="13"/>
        <v>7.4242406925185467E-2</v>
      </c>
      <c r="J36">
        <f t="shared" si="13"/>
        <v>3.5359706516877032E-2</v>
      </c>
      <c r="K36">
        <f t="shared" si="13"/>
        <v>1.7268514991394257E-2</v>
      </c>
      <c r="L36">
        <f t="shared" si="13"/>
        <v>8.5347986092979555E-3</v>
      </c>
    </row>
    <row r="37" spans="1:12" x14ac:dyDescent="0.2">
      <c r="A37">
        <f t="shared" si="12"/>
        <v>0.57000000000000017</v>
      </c>
      <c r="B37" s="21">
        <f t="shared" si="14"/>
        <v>0.38362826784074888</v>
      </c>
      <c r="C37" s="21">
        <f t="shared" si="15"/>
        <v>0.39130981040731971</v>
      </c>
      <c r="D37" s="21">
        <f t="shared" si="16"/>
        <v>0.394528640016585</v>
      </c>
      <c r="E37" s="21">
        <f t="shared" si="17"/>
        <v>0.3959954876577817</v>
      </c>
      <c r="F37" s="21">
        <f t="shared" si="18"/>
        <v>0.39669523538764367</v>
      </c>
      <c r="G37" s="21">
        <f t="shared" si="7"/>
        <v>0.39737332531557495</v>
      </c>
      <c r="H37">
        <f t="shared" si="13"/>
        <v>0.17304086605663771</v>
      </c>
      <c r="I37">
        <f t="shared" si="13"/>
        <v>7.8201449743994011E-2</v>
      </c>
      <c r="J37">
        <f t="shared" si="13"/>
        <v>3.728705910880048E-2</v>
      </c>
      <c r="K37">
        <f t="shared" si="13"/>
        <v>1.8219085433131776E-2</v>
      </c>
      <c r="L37">
        <f t="shared" si="13"/>
        <v>9.0068125024947987E-3</v>
      </c>
    </row>
    <row r="38" spans="1:12" x14ac:dyDescent="0.2">
      <c r="A38">
        <f t="shared" si="12"/>
        <v>0.6000000000000002</v>
      </c>
      <c r="B38" s="21">
        <f t="shared" si="14"/>
        <v>0.36923975866034026</v>
      </c>
      <c r="C38" s="21">
        <f t="shared" si="15"/>
        <v>0.37612045828706508</v>
      </c>
      <c r="D38" s="21">
        <f t="shared" si="16"/>
        <v>0.37900213518766873</v>
      </c>
      <c r="E38" s="21">
        <f t="shared" si="17"/>
        <v>0.38031404428966159</v>
      </c>
      <c r="F38" s="21">
        <f t="shared" si="18"/>
        <v>0.38093948596159516</v>
      </c>
      <c r="G38" s="21">
        <f t="shared" si="7"/>
        <v>0.38154528938409282</v>
      </c>
      <c r="H38">
        <f t="shared" si="13"/>
        <v>0.18126924692201818</v>
      </c>
      <c r="I38">
        <f t="shared" si="13"/>
        <v>8.2143561543107424E-2</v>
      </c>
      <c r="J38">
        <f t="shared" si="13"/>
        <v>3.9210560847676823E-2</v>
      </c>
      <c r="K38">
        <f t="shared" si="13"/>
        <v>1.9168736412963017E-2</v>
      </c>
      <c r="L38">
        <f t="shared" si="13"/>
        <v>9.4786016806789331E-3</v>
      </c>
    </row>
    <row r="39" spans="1:12" x14ac:dyDescent="0.2">
      <c r="A39">
        <f t="shared" ref="A39:A48" si="19">0.04+A38</f>
        <v>0.64000000000000024</v>
      </c>
      <c r="B39" s="21">
        <f t="shared" si="14"/>
        <v>0.35156531966897842</v>
      </c>
      <c r="C39" s="21">
        <f t="shared" si="15"/>
        <v>0.35746865681717993</v>
      </c>
      <c r="D39" s="21">
        <f t="shared" si="16"/>
        <v>0.35993902872130423</v>
      </c>
      <c r="E39" s="21">
        <f t="shared" si="17"/>
        <v>0.36106196383259481</v>
      </c>
      <c r="F39" s="21">
        <f t="shared" si="18"/>
        <v>0.36159678674126089</v>
      </c>
      <c r="G39" s="21">
        <f t="shared" si="7"/>
        <v>0.3621144409518533</v>
      </c>
      <c r="H39">
        <f t="shared" si="13"/>
        <v>0.19211320327000891</v>
      </c>
      <c r="I39">
        <f t="shared" si="13"/>
        <v>8.7373498568817154E-2</v>
      </c>
      <c r="J39">
        <f t="shared" si="13"/>
        <v>4.1769252913067323E-2</v>
      </c>
      <c r="K39">
        <f t="shared" si="13"/>
        <v>2.0433508982389159E-2</v>
      </c>
      <c r="L39">
        <f t="shared" si="13"/>
        <v>1.0107304546470464E-2</v>
      </c>
    </row>
    <row r="40" spans="1:12" x14ac:dyDescent="0.2">
      <c r="A40">
        <f t="shared" si="19"/>
        <v>0.68000000000000027</v>
      </c>
      <c r="B40" s="21">
        <f t="shared" si="14"/>
        <v>0.33539013085783348</v>
      </c>
      <c r="C40" s="21">
        <f t="shared" si="15"/>
        <v>0.34040684320551562</v>
      </c>
      <c r="D40" s="21">
        <f t="shared" si="16"/>
        <v>0.3425042681822934</v>
      </c>
      <c r="E40" s="21">
        <f t="shared" si="17"/>
        <v>0.34345589812227301</v>
      </c>
      <c r="F40" s="21">
        <f t="shared" si="18"/>
        <v>0.34390858623064752</v>
      </c>
      <c r="G40" s="21">
        <f t="shared" si="7"/>
        <v>0.34434635135310332</v>
      </c>
      <c r="H40">
        <f t="shared" si="13"/>
        <v>0.20281353317080053</v>
      </c>
      <c r="I40">
        <f t="shared" si="13"/>
        <v>9.2573635464411774E-2</v>
      </c>
      <c r="J40">
        <f t="shared" si="13"/>
        <v>4.4321130889107274E-2</v>
      </c>
      <c r="K40">
        <f t="shared" si="13"/>
        <v>2.1696650639637327E-2</v>
      </c>
      <c r="L40">
        <f t="shared" si="13"/>
        <v>1.0735608362535176E-2</v>
      </c>
    </row>
    <row r="41" spans="1:12" x14ac:dyDescent="0.2">
      <c r="A41">
        <f t="shared" si="19"/>
        <v>0.72000000000000031</v>
      </c>
      <c r="B41" s="21">
        <f t="shared" si="14"/>
        <v>0.32051178242406525</v>
      </c>
      <c r="C41" s="21">
        <f t="shared" si="15"/>
        <v>0.32472122950453508</v>
      </c>
      <c r="D41" s="21">
        <f t="shared" si="16"/>
        <v>0.32647925011647355</v>
      </c>
      <c r="E41" s="21">
        <f t="shared" si="17"/>
        <v>0.32727502530816821</v>
      </c>
      <c r="F41" s="21">
        <f t="shared" si="18"/>
        <v>0.32765299741042619</v>
      </c>
      <c r="G41" s="21">
        <f t="shared" si="7"/>
        <v>0.3280180965476196</v>
      </c>
      <c r="H41">
        <f t="shared" si="13"/>
        <v>0.21337213893344664</v>
      </c>
      <c r="I41">
        <f t="shared" si="13"/>
        <v>9.7744142030741998E-2</v>
      </c>
      <c r="J41">
        <f t="shared" si="13"/>
        <v>4.6866212922495265E-2</v>
      </c>
      <c r="K41">
        <f t="shared" si="13"/>
        <v>2.2958163487753147E-2</v>
      </c>
      <c r="L41">
        <f t="shared" si="13"/>
        <v>1.1363513382157575E-2</v>
      </c>
    </row>
    <row r="42" spans="1:12" x14ac:dyDescent="0.2">
      <c r="A42">
        <f t="shared" si="19"/>
        <v>0.76000000000000034</v>
      </c>
      <c r="B42" s="21">
        <f t="shared" si="14"/>
        <v>0.30676496340124759</v>
      </c>
      <c r="C42" s="21">
        <f t="shared" si="15"/>
        <v>0.31023710323991888</v>
      </c>
      <c r="D42" s="21">
        <f t="shared" si="16"/>
        <v>0.31168528256539135</v>
      </c>
      <c r="E42" s="21">
        <f t="shared" si="17"/>
        <v>0.31233881997336799</v>
      </c>
      <c r="F42" s="21">
        <f t="shared" si="18"/>
        <v>0.3126486144699942</v>
      </c>
      <c r="G42" s="21">
        <f t="shared" si="7"/>
        <v>0.31294741355956457</v>
      </c>
      <c r="H42">
        <f t="shared" si="13"/>
        <v>0.22379089767122495</v>
      </c>
      <c r="I42">
        <f t="shared" si="13"/>
        <v>0.10288518710113459</v>
      </c>
      <c r="J42">
        <f t="shared" si="13"/>
        <v>4.9404517111603097E-2</v>
      </c>
      <c r="K42">
        <f t="shared" si="13"/>
        <v>2.4218049627070526E-2</v>
      </c>
      <c r="L42">
        <f t="shared" si="13"/>
        <v>1.1991019858461183E-2</v>
      </c>
    </row>
    <row r="43" spans="1:12" x14ac:dyDescent="0.2">
      <c r="A43">
        <f t="shared" si="19"/>
        <v>0.80000000000000038</v>
      </c>
      <c r="B43" s="21">
        <f t="shared" si="14"/>
        <v>0.2940130832286415</v>
      </c>
      <c r="C43" s="21">
        <f t="shared" si="15"/>
        <v>0.29681001482830038</v>
      </c>
      <c r="D43" s="21">
        <f t="shared" si="16"/>
        <v>0.29797458896761519</v>
      </c>
      <c r="E43" s="21">
        <f t="shared" si="17"/>
        <v>0.298497972567562</v>
      </c>
      <c r="F43" s="21">
        <f t="shared" si="18"/>
        <v>0.29874539170215247</v>
      </c>
      <c r="G43" s="21">
        <f t="shared" si="7"/>
        <v>0.29898353991820481</v>
      </c>
      <c r="H43">
        <f t="shared" si="13"/>
        <v>0.23407166163535142</v>
      </c>
      <c r="I43">
        <f t="shared" si="13"/>
        <v>0.10799693854690573</v>
      </c>
      <c r="J43">
        <f t="shared" si="13"/>
        <v>5.1936061506604458E-2</v>
      </c>
      <c r="K43">
        <f t="shared" si="13"/>
        <v>2.547631115521487E-2</v>
      </c>
      <c r="L43">
        <f t="shared" si="13"/>
        <v>1.2618128044409316E-2</v>
      </c>
    </row>
    <row r="44" spans="1:12" x14ac:dyDescent="0.2">
      <c r="A44">
        <f t="shared" si="19"/>
        <v>0.84000000000000041</v>
      </c>
      <c r="B44" s="21">
        <f t="shared" si="14"/>
        <v>0.28214210300503278</v>
      </c>
      <c r="C44" s="21">
        <f t="shared" si="15"/>
        <v>0.28431928737231232</v>
      </c>
      <c r="D44" s="21">
        <f t="shared" si="16"/>
        <v>0.28522368205730692</v>
      </c>
      <c r="E44" s="21">
        <f t="shared" si="17"/>
        <v>0.28562770075137101</v>
      </c>
      <c r="F44" s="21">
        <f t="shared" si="18"/>
        <v>0.2858179248251605</v>
      </c>
      <c r="G44" s="21">
        <f t="shared" si="7"/>
        <v>0.28600046575995924</v>
      </c>
      <c r="H44">
        <f t="shared" ref="H44:L53" si="20">1-EXP(-$A44/(H$2-$A$2))</f>
        <v>0.24421625854427464</v>
      </c>
      <c r="I44">
        <f t="shared" si="20"/>
        <v>0.11307956328284252</v>
      </c>
      <c r="J44">
        <f t="shared" si="20"/>
        <v>5.4460864109603713E-2</v>
      </c>
      <c r="K44">
        <f t="shared" si="20"/>
        <v>2.6732950167106972E-2</v>
      </c>
      <c r="L44">
        <f t="shared" si="20"/>
        <v>1.3244838192804309E-2</v>
      </c>
    </row>
    <row r="45" spans="1:12" x14ac:dyDescent="0.2">
      <c r="A45">
        <f t="shared" si="19"/>
        <v>0.88000000000000045</v>
      </c>
      <c r="B45" s="21">
        <f t="shared" si="14"/>
        <v>0.2710559181026943</v>
      </c>
      <c r="C45" s="21">
        <f t="shared" si="15"/>
        <v>0.27266315728131674</v>
      </c>
      <c r="D45" s="21">
        <f t="shared" si="16"/>
        <v>0.27332840217037918</v>
      </c>
      <c r="E45" s="21">
        <f t="shared" si="17"/>
        <v>0.27362274060297659</v>
      </c>
      <c r="F45" s="21">
        <f t="shared" si="18"/>
        <v>0.27376041958354735</v>
      </c>
      <c r="G45" s="21">
        <f t="shared" si="7"/>
        <v>0.27389188042698998</v>
      </c>
      <c r="H45">
        <f t="shared" si="20"/>
        <v>0.25422649190860791</v>
      </c>
      <c r="I45">
        <f t="shared" si="20"/>
        <v>0.11813322727265341</v>
      </c>
      <c r="J45">
        <f t="shared" si="20"/>
        <v>5.6978942874763239E-2</v>
      </c>
      <c r="K45">
        <f t="shared" si="20"/>
        <v>2.7987968754966008E-2</v>
      </c>
      <c r="L45">
        <f t="shared" si="20"/>
        <v>1.3871150556288292E-2</v>
      </c>
    </row>
    <row r="46" spans="1:12" x14ac:dyDescent="0.2">
      <c r="A46">
        <f t="shared" si="19"/>
        <v>0.92000000000000048</v>
      </c>
      <c r="B46" s="21">
        <f t="shared" si="14"/>
        <v>0.26067285041779026</v>
      </c>
      <c r="C46" s="21">
        <f t="shared" si="15"/>
        <v>0.26175508161876121</v>
      </c>
      <c r="D46" s="21">
        <f t="shared" si="16"/>
        <v>0.26220014640531608</v>
      </c>
      <c r="E46" s="21">
        <f t="shared" si="17"/>
        <v>0.26239353978392643</v>
      </c>
      <c r="F46" s="21">
        <f t="shared" si="18"/>
        <v>0.26248286763717632</v>
      </c>
      <c r="G46" s="21">
        <f t="shared" si="7"/>
        <v>0.26256733154035006</v>
      </c>
      <c r="H46">
        <f t="shared" si="20"/>
        <v>0.26410414135175841</v>
      </c>
      <c r="I46">
        <f t="shared" si="20"/>
        <v>0.12315809553438695</v>
      </c>
      <c r="J46">
        <f t="shared" si="20"/>
        <v>5.9490315708431551E-2</v>
      </c>
      <c r="K46">
        <f t="shared" si="20"/>
        <v>2.9241369008313312E-2</v>
      </c>
      <c r="L46">
        <f t="shared" si="20"/>
        <v>1.4497065387342856E-2</v>
      </c>
    </row>
    <row r="47" spans="1:12" x14ac:dyDescent="0.2">
      <c r="A47">
        <f t="shared" si="19"/>
        <v>0.96000000000000052</v>
      </c>
      <c r="B47" s="21">
        <f t="shared" si="14"/>
        <v>0.25092294771207035</v>
      </c>
      <c r="C47" s="21">
        <f t="shared" si="15"/>
        <v>0.25152089425005036</v>
      </c>
      <c r="D47" s="21">
        <f t="shared" si="16"/>
        <v>0.25176296421355177</v>
      </c>
      <c r="E47" s="21">
        <f t="shared" si="17"/>
        <v>0.25186332524837107</v>
      </c>
      <c r="F47" s="21">
        <f t="shared" si="18"/>
        <v>0.25190810088766785</v>
      </c>
      <c r="G47" s="21">
        <f t="shared" si="7"/>
        <v>0.25194926630024078</v>
      </c>
      <c r="H47">
        <f t="shared" si="20"/>
        <v>0.27385096292630917</v>
      </c>
      <c r="I47">
        <f t="shared" si="20"/>
        <v>0.12815433214582062</v>
      </c>
      <c r="J47">
        <f t="shared" si="20"/>
        <v>6.1995000469270534E-2</v>
      </c>
      <c r="K47">
        <f t="shared" si="20"/>
        <v>3.0493153013975816E-2</v>
      </c>
      <c r="L47">
        <f t="shared" si="20"/>
        <v>1.5122582938289497E-2</v>
      </c>
    </row>
    <row r="48" spans="1:12" x14ac:dyDescent="0.2">
      <c r="A48">
        <f t="shared" si="19"/>
        <v>1.0000000000000004</v>
      </c>
      <c r="B48" s="21">
        <f t="shared" si="14"/>
        <v>0.24174587895152219</v>
      </c>
      <c r="C48" s="21">
        <f t="shared" si="15"/>
        <v>0.24189658892573865</v>
      </c>
      <c r="D48" s="21">
        <f t="shared" si="16"/>
        <v>0.24195129300285406</v>
      </c>
      <c r="E48" s="21">
        <f t="shared" si="17"/>
        <v>0.24196581698470807</v>
      </c>
      <c r="F48" s="21">
        <f t="shared" si="18"/>
        <v>0.24196949472610477</v>
      </c>
      <c r="G48" s="21">
        <f t="shared" si="7"/>
        <v>0.24197072451914323</v>
      </c>
      <c r="H48">
        <f t="shared" si="20"/>
        <v>0.28346868942621084</v>
      </c>
      <c r="I48">
        <f t="shared" si="20"/>
        <v>0.13312210024981841</v>
      </c>
      <c r="J48">
        <f t="shared" si="20"/>
        <v>6.4493014968382334E-2</v>
      </c>
      <c r="K48">
        <f t="shared" si="20"/>
        <v>3.1743322856089495E-2</v>
      </c>
      <c r="L48">
        <f t="shared" si="20"/>
        <v>1.5747703461289508E-2</v>
      </c>
    </row>
    <row r="49" spans="1:12" x14ac:dyDescent="0.2">
      <c r="A49">
        <f>0.1+A48</f>
        <v>1.1000000000000005</v>
      </c>
      <c r="B49" s="21">
        <f t="shared" si="14"/>
        <v>0.22098177047822534</v>
      </c>
      <c r="C49" s="21">
        <f t="shared" si="15"/>
        <v>0.22015622386819661</v>
      </c>
      <c r="D49" s="21">
        <f t="shared" si="16"/>
        <v>0.21980231434311787</v>
      </c>
      <c r="E49" s="21">
        <f t="shared" si="17"/>
        <v>0.21962977179845483</v>
      </c>
      <c r="F49" s="21">
        <f t="shared" si="18"/>
        <v>0.21954391845253587</v>
      </c>
      <c r="G49" s="21">
        <f t="shared" si="7"/>
        <v>0.21945817241334359</v>
      </c>
      <c r="H49">
        <f t="shared" si="20"/>
        <v>0.30695937991355859</v>
      </c>
      <c r="I49">
        <f t="shared" si="20"/>
        <v>0.14541803304109135</v>
      </c>
      <c r="J49">
        <f t="shared" si="20"/>
        <v>7.0708985278796543E-2</v>
      </c>
      <c r="K49">
        <f t="shared" si="20"/>
        <v>3.4861699148749259E-2</v>
      </c>
      <c r="L49">
        <f t="shared" si="20"/>
        <v>1.7308769424887571E-2</v>
      </c>
    </row>
    <row r="50" spans="1:12" x14ac:dyDescent="0.2">
      <c r="A50">
        <f t="shared" ref="A50:A78" si="21">0.1+A49</f>
        <v>1.2000000000000006</v>
      </c>
      <c r="B50" s="21">
        <f t="shared" si="14"/>
        <v>0.20283173644486768</v>
      </c>
      <c r="C50" s="21">
        <f t="shared" si="15"/>
        <v>0.20120119907811224</v>
      </c>
      <c r="D50" s="21">
        <f t="shared" si="16"/>
        <v>0.20051082898594239</v>
      </c>
      <c r="E50" s="21">
        <f t="shared" si="17"/>
        <v>0.20018442174781445</v>
      </c>
      <c r="F50" s="21">
        <f t="shared" si="18"/>
        <v>0.20002497349005122</v>
      </c>
      <c r="G50" s="21">
        <f t="shared" si="7"/>
        <v>0.19986776390173316</v>
      </c>
      <c r="H50">
        <f t="shared" si="20"/>
        <v>0.32967995396436078</v>
      </c>
      <c r="I50">
        <f t="shared" si="20"/>
        <v>0.15753955838322864</v>
      </c>
      <c r="J50">
        <f t="shared" si="20"/>
        <v>7.6883653613364245E-2</v>
      </c>
      <c r="K50">
        <f t="shared" si="20"/>
        <v>3.7970032370256313E-2</v>
      </c>
      <c r="L50">
        <f t="shared" si="20"/>
        <v>1.8867359471536838E-2</v>
      </c>
    </row>
    <row r="51" spans="1:12" x14ac:dyDescent="0.2">
      <c r="A51">
        <f t="shared" si="21"/>
        <v>1.3000000000000007</v>
      </c>
      <c r="B51" s="21">
        <f t="shared" si="14"/>
        <v>0.18681366885368564</v>
      </c>
      <c r="C51" s="21">
        <f t="shared" si="15"/>
        <v>0.18451840905815134</v>
      </c>
      <c r="D51" s="21">
        <f t="shared" si="16"/>
        <v>0.18355060803149467</v>
      </c>
      <c r="E51" s="21">
        <f t="shared" si="17"/>
        <v>0.18309748732625131</v>
      </c>
      <c r="F51" s="21">
        <f t="shared" si="18"/>
        <v>0.18287747361654849</v>
      </c>
      <c r="G51" s="21">
        <f t="shared" si="7"/>
        <v>0.18266148179510899</v>
      </c>
      <c r="H51">
        <f t="shared" si="20"/>
        <v>0.35165565899849038</v>
      </c>
      <c r="I51">
        <f t="shared" si="20"/>
        <v>0.1694891500989838</v>
      </c>
      <c r="J51">
        <f t="shared" si="20"/>
        <v>8.3017294402805697E-2</v>
      </c>
      <c r="K51">
        <f t="shared" si="20"/>
        <v>4.1068354865417378E-2</v>
      </c>
      <c r="L51">
        <f t="shared" si="20"/>
        <v>2.0423477528147105E-2</v>
      </c>
    </row>
    <row r="52" spans="1:12" x14ac:dyDescent="0.2">
      <c r="A52">
        <f t="shared" si="21"/>
        <v>1.4000000000000008</v>
      </c>
      <c r="B52" s="21">
        <f t="shared" si="14"/>
        <v>0.17256399379758094</v>
      </c>
      <c r="C52" s="21">
        <f t="shared" si="15"/>
        <v>0.1697203282446085</v>
      </c>
      <c r="D52" s="21">
        <f t="shared" si="16"/>
        <v>0.16852398881716238</v>
      </c>
      <c r="E52" s="21">
        <f t="shared" si="17"/>
        <v>0.16796663207436602</v>
      </c>
      <c r="F52" s="21">
        <f t="shared" si="18"/>
        <v>0.16769683700432247</v>
      </c>
      <c r="G52" s="21">
        <f t="shared" si="7"/>
        <v>0.16743255734508339</v>
      </c>
      <c r="H52">
        <f t="shared" si="20"/>
        <v>0.37291091472694404</v>
      </c>
      <c r="I52">
        <f t="shared" si="20"/>
        <v>0.18126924692201829</v>
      </c>
      <c r="J52">
        <f t="shared" si="20"/>
        <v>8.9110180254387883E-2</v>
      </c>
      <c r="K52">
        <f t="shared" si="20"/>
        <v>4.4156698874868949E-2</v>
      </c>
      <c r="L52">
        <f t="shared" si="20"/>
        <v>2.1977127515399486E-2</v>
      </c>
    </row>
    <row r="53" spans="1:12" x14ac:dyDescent="0.2">
      <c r="A53">
        <f t="shared" si="21"/>
        <v>1.5000000000000009</v>
      </c>
      <c r="B53" s="21">
        <f t="shared" si="14"/>
        <v>0.15980212798703211</v>
      </c>
      <c r="C53" s="21">
        <f t="shared" si="15"/>
        <v>0.15650746931080356</v>
      </c>
      <c r="D53" s="21">
        <f t="shared" si="16"/>
        <v>0.15512348695833447</v>
      </c>
      <c r="E53" s="21">
        <f t="shared" si="17"/>
        <v>0.15448068468710999</v>
      </c>
      <c r="F53" s="21">
        <f t="shared" si="18"/>
        <v>0.15417012108460823</v>
      </c>
      <c r="G53" s="21">
        <f t="shared" si="7"/>
        <v>0.15386632280545515</v>
      </c>
      <c r="H53">
        <f t="shared" si="20"/>
        <v>0.3934693402873668</v>
      </c>
      <c r="I53">
        <f t="shared" si="20"/>
        <v>0.19288225299461081</v>
      </c>
      <c r="J53">
        <f t="shared" si="20"/>
        <v>9.5162581964040482E-2</v>
      </c>
      <c r="K53">
        <f t="shared" si="20"/>
        <v>4.7235096535413357E-2</v>
      </c>
      <c r="L53">
        <f t="shared" si="20"/>
        <v>2.3528313347756735E-2</v>
      </c>
    </row>
    <row r="54" spans="1:12" x14ac:dyDescent="0.2">
      <c r="A54">
        <f t="shared" si="21"/>
        <v>1.600000000000001</v>
      </c>
      <c r="B54" s="21">
        <f t="shared" si="14"/>
        <v>0.14830723077328539</v>
      </c>
      <c r="C54" s="21">
        <f t="shared" si="15"/>
        <v>0.14464380587513878</v>
      </c>
      <c r="D54" s="21">
        <f t="shared" si="16"/>
        <v>0.14310665583995008</v>
      </c>
      <c r="E54" s="21">
        <f t="shared" si="17"/>
        <v>0.1423942389304336</v>
      </c>
      <c r="F54" s="21">
        <f t="shared" si="18"/>
        <v>0.14205049780356552</v>
      </c>
      <c r="G54" s="21">
        <f t="shared" si="7"/>
        <v>0.14171456530622378</v>
      </c>
      <c r="H54">
        <f t="shared" ref="H54:L63" si="22">1-EXP(-$A54/(H$2-$A$2))</f>
        <v>0.4133537804899684</v>
      </c>
      <c r="I54">
        <f t="shared" si="22"/>
        <v>0.20433053835830728</v>
      </c>
      <c r="J54">
        <f t="shared" si="22"/>
        <v>0.10117476852839125</v>
      </c>
      <c r="K54">
        <f t="shared" si="22"/>
        <v>5.03035798803525E-2</v>
      </c>
      <c r="L54">
        <f t="shared" si="22"/>
        <v>2.5077038933473461E-2</v>
      </c>
    </row>
    <row r="55" spans="1:12" x14ac:dyDescent="0.2">
      <c r="A55">
        <f t="shared" si="21"/>
        <v>1.7000000000000011</v>
      </c>
      <c r="B55" s="21">
        <f t="shared" si="14"/>
        <v>0.13790250726972816</v>
      </c>
      <c r="C55" s="21">
        <f t="shared" si="15"/>
        <v>0.13394016233175751</v>
      </c>
      <c r="D55" s="21">
        <f t="shared" si="16"/>
        <v>0.13227908932750096</v>
      </c>
      <c r="E55" s="21">
        <f t="shared" si="17"/>
        <v>0.13151047789412521</v>
      </c>
      <c r="F55" s="21">
        <f t="shared" si="18"/>
        <v>0.1311399921601388</v>
      </c>
      <c r="G55" s="21">
        <f t="shared" si="7"/>
        <v>0.13077818192388801</v>
      </c>
      <c r="H55">
        <f t="shared" si="22"/>
        <v>0.43258633120299639</v>
      </c>
      <c r="I55">
        <f t="shared" si="22"/>
        <v>0.21561643943761033</v>
      </c>
      <c r="J55">
        <f t="shared" si="22"/>
        <v>0.10714700715672154</v>
      </c>
      <c r="K55">
        <f t="shared" si="22"/>
        <v>5.3362180839821804E-2</v>
      </c>
      <c r="L55">
        <f t="shared" si="22"/>
        <v>2.6623308174605231E-2</v>
      </c>
    </row>
    <row r="56" spans="1:12" x14ac:dyDescent="0.2">
      <c r="A56">
        <f t="shared" si="21"/>
        <v>1.8000000000000012</v>
      </c>
      <c r="B56" s="21">
        <f t="shared" si="14"/>
        <v>0.12844431565347364</v>
      </c>
      <c r="C56" s="21">
        <f t="shared" si="15"/>
        <v>0.12424267599039727</v>
      </c>
      <c r="D56" s="21">
        <f t="shared" si="16"/>
        <v>0.12248261032210198</v>
      </c>
      <c r="E56" s="21">
        <f t="shared" si="17"/>
        <v>0.12166923639676459</v>
      </c>
      <c r="F56" s="21">
        <f t="shared" si="18"/>
        <v>0.12127748401245367</v>
      </c>
      <c r="G56" s="21">
        <f t="shared" si="7"/>
        <v>0.12089512247320477</v>
      </c>
      <c r="H56">
        <f t="shared" si="22"/>
        <v>0.45118836390597383</v>
      </c>
      <c r="I56">
        <f t="shared" si="22"/>
        <v>0.22674225951680949</v>
      </c>
      <c r="J56">
        <f t="shared" si="22"/>
        <v>0.11307956328284252</v>
      </c>
      <c r="K56">
        <f t="shared" si="22"/>
        <v>5.6410931241122175E-2</v>
      </c>
      <c r="L56">
        <f t="shared" si="22"/>
        <v>2.8167124967018897E-2</v>
      </c>
    </row>
    <row r="57" spans="1:12" x14ac:dyDescent="0.2">
      <c r="A57">
        <f t="shared" si="21"/>
        <v>1.9000000000000012</v>
      </c>
      <c r="B57" s="21">
        <f t="shared" si="14"/>
        <v>0.11981442577588233</v>
      </c>
      <c r="C57" s="21">
        <f t="shared" si="15"/>
        <v>0.11542458874902441</v>
      </c>
      <c r="D57" s="21">
        <f t="shared" si="16"/>
        <v>0.11358686434262495</v>
      </c>
      <c r="E57" s="21">
        <f t="shared" si="17"/>
        <v>0.1127385032063755</v>
      </c>
      <c r="F57" s="21">
        <f t="shared" si="18"/>
        <v>0.11233016640581157</v>
      </c>
      <c r="G57" s="21">
        <f t="shared" si="7"/>
        <v>0.11193180508616983</v>
      </c>
      <c r="H57">
        <f t="shared" si="22"/>
        <v>0.46918054943798626</v>
      </c>
      <c r="I57">
        <f t="shared" si="22"/>
        <v>0.23771026921004645</v>
      </c>
      <c r="J57">
        <f t="shared" si="22"/>
        <v>0.11897270057689191</v>
      </c>
      <c r="K57">
        <f t="shared" si="22"/>
        <v>5.9449862809051179E-2</v>
      </c>
      <c r="L57">
        <f t="shared" si="22"/>
        <v>2.9708493200402475E-2</v>
      </c>
    </row>
    <row r="58" spans="1:12" x14ac:dyDescent="0.2">
      <c r="A58">
        <f t="shared" si="21"/>
        <v>2.0000000000000013</v>
      </c>
      <c r="B58" s="21">
        <f t="shared" si="14"/>
        <v>0.1119144007544836</v>
      </c>
      <c r="C58" s="21">
        <f t="shared" si="15"/>
        <v>0.10738028345365579</v>
      </c>
      <c r="D58" s="21">
        <f t="shared" si="16"/>
        <v>0.10548320936907679</v>
      </c>
      <c r="E58" s="21">
        <f t="shared" si="17"/>
        <v>0.10460824329305572</v>
      </c>
      <c r="F58" s="21">
        <f t="shared" si="18"/>
        <v>0.10418733534880228</v>
      </c>
      <c r="G58" s="21">
        <f t="shared" si="7"/>
        <v>0.10377687435514855</v>
      </c>
      <c r="H58">
        <f t="shared" si="22"/>
        <v>0.4865828809674082</v>
      </c>
      <c r="I58">
        <f t="shared" si="22"/>
        <v>0.24852270692471423</v>
      </c>
      <c r="J58">
        <f t="shared" si="22"/>
        <v>0.12482668095705263</v>
      </c>
      <c r="K58">
        <f t="shared" si="22"/>
        <v>6.2479007166233003E-2</v>
      </c>
      <c r="L58">
        <f t="shared" si="22"/>
        <v>3.124741675827436E-2</v>
      </c>
    </row>
    <row r="59" spans="1:12" x14ac:dyDescent="0.2">
      <c r="A59">
        <f t="shared" si="21"/>
        <v>2.1000000000000014</v>
      </c>
      <c r="B59" s="21">
        <f t="shared" si="14"/>
        <v>0.10466144279877374</v>
      </c>
      <c r="C59" s="21">
        <f t="shared" si="15"/>
        <v>0.10002086960764325</v>
      </c>
      <c r="D59" s="21">
        <f t="shared" si="16"/>
        <v>9.8080191118951832E-2</v>
      </c>
      <c r="E59" s="21">
        <f t="shared" si="17"/>
        <v>9.7185822149135709E-2</v>
      </c>
      <c r="F59" s="21">
        <f t="shared" si="18"/>
        <v>9.6755789646700244E-2</v>
      </c>
      <c r="G59" s="21">
        <f t="shared" si="7"/>
        <v>9.6336577313579419E-2</v>
      </c>
      <c r="H59">
        <f t="shared" si="22"/>
        <v>0.50341469620859081</v>
      </c>
      <c r="I59">
        <f t="shared" si="22"/>
        <v>0.25918177931828223</v>
      </c>
      <c r="J59">
        <f t="shared" si="22"/>
        <v>0.13064176460119425</v>
      </c>
      <c r="K59">
        <f t="shared" si="22"/>
        <v>6.5498395833448075E-2</v>
      </c>
      <c r="L59">
        <f t="shared" si="22"/>
        <v>3.2783899517994097E-2</v>
      </c>
    </row>
    <row r="60" spans="1:12" x14ac:dyDescent="0.2">
      <c r="A60">
        <f t="shared" si="21"/>
        <v>2.2000000000000015</v>
      </c>
      <c r="B60" s="21">
        <f t="shared" si="14"/>
        <v>9.7985270237863992E-2</v>
      </c>
      <c r="C60" s="21">
        <f t="shared" si="15"/>
        <v>9.3270861085263709E-2</v>
      </c>
      <c r="D60" s="21">
        <f t="shared" si="16"/>
        <v>9.1300136115232189E-2</v>
      </c>
      <c r="E60" s="21">
        <f t="shared" si="17"/>
        <v>9.0392559791562563E-2</v>
      </c>
      <c r="F60" s="21">
        <f t="shared" si="18"/>
        <v>8.9956366128891851E-2</v>
      </c>
      <c r="G60" s="21">
        <f t="shared" si="7"/>
        <v>8.9531280373142813E-2</v>
      </c>
      <c r="H60">
        <f t="shared" si="22"/>
        <v>0.51969469891020093</v>
      </c>
      <c r="I60">
        <f t="shared" si="22"/>
        <v>0.26968966174864284</v>
      </c>
      <c r="J60">
        <f t="shared" si="22"/>
        <v>0.13641820995843601</v>
      </c>
      <c r="K60">
        <f t="shared" si="22"/>
        <v>6.8508060229960588E-2</v>
      </c>
      <c r="L60">
        <f t="shared" si="22"/>
        <v>3.4317945350771151E-2</v>
      </c>
    </row>
    <row r="61" spans="1:12" x14ac:dyDescent="0.2">
      <c r="A61">
        <f t="shared" si="21"/>
        <v>2.3000000000000016</v>
      </c>
      <c r="B61" s="21">
        <f t="shared" si="14"/>
        <v>9.1825734475884616E-2</v>
      </c>
      <c r="C61" s="21">
        <f t="shared" si="15"/>
        <v>8.7065638041129281E-2</v>
      </c>
      <c r="D61" s="21">
        <f t="shared" si="16"/>
        <v>8.5076547733242774E-2</v>
      </c>
      <c r="E61" s="21">
        <f t="shared" si="17"/>
        <v>8.4161096405936692E-2</v>
      </c>
      <c r="F61" s="21">
        <f t="shared" si="18"/>
        <v>8.3721290679704699E-2</v>
      </c>
      <c r="G61" s="21">
        <f t="shared" si="7"/>
        <v>8.3292806117575405E-2</v>
      </c>
      <c r="H61">
        <f t="shared" si="22"/>
        <v>0.53544097963908877</v>
      </c>
      <c r="I61">
        <f t="shared" si="22"/>
        <v>0.28004849871806881</v>
      </c>
      <c r="J61">
        <f t="shared" si="22"/>
        <v>0.14215627376063333</v>
      </c>
      <c r="K61">
        <f t="shared" si="22"/>
        <v>7.1508031673845451E-2</v>
      </c>
      <c r="L61">
        <f t="shared" si="22"/>
        <v>3.5849558121675118E-2</v>
      </c>
    </row>
    <row r="62" spans="1:12" x14ac:dyDescent="0.2">
      <c r="A62">
        <f t="shared" si="21"/>
        <v>2.4000000000000017</v>
      </c>
      <c r="B62" s="21">
        <f t="shared" si="14"/>
        <v>8.6130976876322124E-2</v>
      </c>
      <c r="C62" s="21">
        <f t="shared" si="15"/>
        <v>8.1349481535747323E-2</v>
      </c>
      <c r="D62" s="21">
        <f t="shared" si="16"/>
        <v>7.935208888147928E-2</v>
      </c>
      <c r="E62" s="21">
        <f t="shared" si="17"/>
        <v>7.843335104490809E-2</v>
      </c>
      <c r="F62" s="21">
        <f t="shared" si="18"/>
        <v>7.7992125408412452E-2</v>
      </c>
      <c r="G62" s="21">
        <f t="shared" si="7"/>
        <v>7.7562369240259457E-2</v>
      </c>
      <c r="H62">
        <f t="shared" si="22"/>
        <v>0.55067103588277866</v>
      </c>
      <c r="I62">
        <f t="shared" si="22"/>
        <v>0.29026040431087474</v>
      </c>
      <c r="J62">
        <f t="shared" si="22"/>
        <v>0.14785621103378876</v>
      </c>
      <c r="K62">
        <f t="shared" si="22"/>
        <v>7.449834138231437E-2</v>
      </c>
      <c r="L62">
        <f t="shared" si="22"/>
        <v>3.73787416896455E-2</v>
      </c>
    </row>
    <row r="63" spans="1:12" x14ac:dyDescent="0.2">
      <c r="A63">
        <f t="shared" si="21"/>
        <v>2.5000000000000018</v>
      </c>
      <c r="B63" s="21">
        <f t="shared" si="14"/>
        <v>8.0855985676011946E-2</v>
      </c>
      <c r="C63" s="21">
        <f t="shared" si="15"/>
        <v>7.6074032854861987E-2</v>
      </c>
      <c r="D63" s="21">
        <f t="shared" si="16"/>
        <v>7.4076999850468575E-2</v>
      </c>
      <c r="E63" s="21">
        <f t="shared" si="17"/>
        <v>7.3158920327539956E-2</v>
      </c>
      <c r="F63" s="21">
        <f t="shared" si="18"/>
        <v>7.2718158142559247E-2</v>
      </c>
      <c r="G63" s="21">
        <f t="shared" si="7"/>
        <v>7.2288957067272411E-2</v>
      </c>
      <c r="H63">
        <f t="shared" si="22"/>
        <v>0.56540179149292202</v>
      </c>
      <c r="I63">
        <f t="shared" si="22"/>
        <v>0.30032746262486987</v>
      </c>
      <c r="J63">
        <f t="shared" si="22"/>
        <v>0.15351827510938598</v>
      </c>
      <c r="K63">
        <f t="shared" si="22"/>
        <v>7.7479020472040583E-2</v>
      </c>
      <c r="L63">
        <f t="shared" si="22"/>
        <v>3.8905499907501584E-2</v>
      </c>
    </row>
    <row r="64" spans="1:12" x14ac:dyDescent="0.2">
      <c r="A64">
        <f t="shared" si="21"/>
        <v>2.6000000000000019</v>
      </c>
      <c r="B64" s="21">
        <f t="shared" si="14"/>
        <v>7.5961453408739305E-2</v>
      </c>
      <c r="C64" s="21">
        <f t="shared" si="15"/>
        <v>7.119707215626539E-2</v>
      </c>
      <c r="D64" s="21">
        <f t="shared" si="16"/>
        <v>6.9207843484017761E-2</v>
      </c>
      <c r="E64" s="21">
        <f t="shared" si="17"/>
        <v>6.829380815083376E-2</v>
      </c>
      <c r="F64" s="21">
        <f t="shared" si="18"/>
        <v>6.7855124706686393E-2</v>
      </c>
      <c r="G64" s="21">
        <f t="shared" si="7"/>
        <v>6.7428044593231484E-2</v>
      </c>
      <c r="H64">
        <f t="shared" ref="H64:L73" si="23">1-EXP(-$A64/(H$2-$A$2))</f>
        <v>0.57964961549131833</v>
      </c>
      <c r="I64">
        <f t="shared" si="23"/>
        <v>0.31025172819669178</v>
      </c>
      <c r="J64">
        <f t="shared" si="23"/>
        <v>0.15914271763564936</v>
      </c>
      <c r="K64">
        <f t="shared" si="23"/>
        <v>8.0450099959482824E-2</v>
      </c>
      <c r="L64">
        <f t="shared" si="23"/>
        <v>4.0429836621951432E-2</v>
      </c>
    </row>
    <row r="65" spans="1:12" x14ac:dyDescent="0.2">
      <c r="A65">
        <f t="shared" si="21"/>
        <v>2.700000000000002</v>
      </c>
      <c r="B65" s="21">
        <f t="shared" si="14"/>
        <v>7.1412862949836939E-2</v>
      </c>
      <c r="C65" s="21">
        <f t="shared" si="15"/>
        <v>6.668154028184986E-2</v>
      </c>
      <c r="D65" s="21">
        <f t="shared" si="16"/>
        <v>6.4706499697494799E-2</v>
      </c>
      <c r="E65" s="21">
        <f t="shared" si="17"/>
        <v>6.379940760190829E-2</v>
      </c>
      <c r="F65" s="21">
        <f t="shared" si="18"/>
        <v>6.3364184773260876E-2</v>
      </c>
      <c r="G65" s="21">
        <f t="shared" si="7"/>
        <v>6.2940564425544424E-2</v>
      </c>
      <c r="H65">
        <f t="shared" si="23"/>
        <v>0.59343034025940122</v>
      </c>
      <c r="I65">
        <f t="shared" si="23"/>
        <v>0.32003522642110638</v>
      </c>
      <c r="J65">
        <f t="shared" si="23"/>
        <v>0.16472978858872811</v>
      </c>
      <c r="K65">
        <f t="shared" si="23"/>
        <v>8.3411610761207844E-2</v>
      </c>
      <c r="L65">
        <f t="shared" si="23"/>
        <v>4.1951755673602542E-2</v>
      </c>
    </row>
    <row r="66" spans="1:12" x14ac:dyDescent="0.2">
      <c r="A66">
        <f t="shared" si="21"/>
        <v>2.800000000000002</v>
      </c>
      <c r="B66" s="21">
        <f t="shared" si="14"/>
        <v>6.7179749519917009E-2</v>
      </c>
      <c r="C66" s="21">
        <f t="shared" si="15"/>
        <v>6.2494747904139163E-2</v>
      </c>
      <c r="D66" s="21">
        <f t="shared" si="16"/>
        <v>6.0539352167376485E-2</v>
      </c>
      <c r="E66" s="21">
        <f t="shared" si="17"/>
        <v>5.9641677274672587E-2</v>
      </c>
      <c r="F66" s="21">
        <f t="shared" si="18"/>
        <v>5.9211093191595232E-2</v>
      </c>
      <c r="G66" s="21">
        <f t="shared" si="7"/>
        <v>5.8792073252544395E-2</v>
      </c>
      <c r="H66">
        <f t="shared" si="23"/>
        <v>0.60675927913140204</v>
      </c>
      <c r="I66">
        <f t="shared" si="23"/>
        <v>0.32967995396436089</v>
      </c>
      <c r="J66">
        <f t="shared" si="23"/>
        <v>0.17027973628380633</v>
      </c>
      <c r="K66">
        <f t="shared" si="23"/>
        <v>8.6363583694212043E-2</v>
      </c>
      <c r="L66">
        <f t="shared" si="23"/>
        <v>4.3471260896970731E-2</v>
      </c>
    </row>
    <row r="67" spans="1:12" x14ac:dyDescent="0.2">
      <c r="A67">
        <f t="shared" si="21"/>
        <v>2.9000000000000021</v>
      </c>
      <c r="B67" s="21">
        <f t="shared" si="14"/>
        <v>6.3235099570685807E-2</v>
      </c>
      <c r="C67" s="21">
        <f t="shared" si="15"/>
        <v>5.8607730549466504E-2</v>
      </c>
      <c r="D67" s="21">
        <f t="shared" si="16"/>
        <v>5.6676624723291921E-2</v>
      </c>
      <c r="E67" s="21">
        <f t="shared" si="17"/>
        <v>5.5790469055822953E-2</v>
      </c>
      <c r="F67" s="21">
        <f t="shared" si="18"/>
        <v>5.5365523635479058E-2</v>
      </c>
      <c r="G67" s="21">
        <f t="shared" si="7"/>
        <v>5.4952071457960466E-2</v>
      </c>
      <c r="H67">
        <f t="shared" si="23"/>
        <v>0.61965124341074174</v>
      </c>
      <c r="I67">
        <f t="shared" si="23"/>
        <v>0.33918787917167381</v>
      </c>
      <c r="J67">
        <f t="shared" si="23"/>
        <v>0.17579280738613978</v>
      </c>
      <c r="K67">
        <f t="shared" si="23"/>
        <v>8.9306049476242655E-2</v>
      </c>
      <c r="L67">
        <f t="shared" si="23"/>
        <v>4.4988356120490347E-2</v>
      </c>
    </row>
    <row r="68" spans="1:12" x14ac:dyDescent="0.2">
      <c r="A68">
        <f t="shared" si="21"/>
        <v>3.0000000000000022</v>
      </c>
      <c r="B68" s="21">
        <f t="shared" ref="B68:B99" si="24">_xlfn.GAMMA(B$2/2)/_xlfn.GAMMA($A$2/2)/_xlfn.GAMMA((B$2-$A$2)/2)/(B$2-$A$2)*(H68)^(($A$2-2)/2)*(1-H68)^((B$2-$A$2)/2)</f>
        <v>5.9554857210224625E-2</v>
      </c>
      <c r="C68" s="21">
        <f t="shared" ref="C68:C99" si="25">_xlfn.GAMMA(C$2/2)/_xlfn.GAMMA($A$2/2)/_xlfn.GAMMA((C$2-$A$2)/2)/(C$2-$A$2)*(I68)^(($A$2-2)/2)*(1-I68)^((C$2-$A$2)/2)</f>
        <v>5.4994718344699059E-2</v>
      </c>
      <c r="D68" s="21">
        <f t="shared" ref="D68:D99" si="26">_xlfn.GAMMA(D$2/2)/_xlfn.GAMMA($A$2/2)/_xlfn.GAMMA((D$2-$A$2)/2)/(D$2-$A$2)*(J68)^(($A$2-2)/2)*(1-J68)^((D$2-$A$2)/2)</f>
        <v>5.3091835520347394E-2</v>
      </c>
      <c r="E68" s="21">
        <f t="shared" ref="E68:E99" si="27">_xlfn.GAMMA(E$2/2)/_xlfn.GAMMA($A$2/2)/_xlfn.GAMMA((E$2-$A$2)/2)/(E$2-$A$2)*(K68)^(($A$2-2)/2)*(1-K68)^((E$2-$A$2)/2)</f>
        <v>5.2218975103042159E-2</v>
      </c>
      <c r="F68" s="21">
        <f t="shared" ref="F68:F99" si="28">_xlfn.GAMMA(F$2/2)/_xlfn.GAMMA($A$2/2)/_xlfn.GAMMA((F$2-$A$2)/2)/(F$2-$A$2)*(L68)^(($A$2-2)/2)*(1-L68)^((F$2-$A$2)/2)</f>
        <v>5.1800512121856858E-2</v>
      </c>
      <c r="G68" s="21">
        <f t="shared" si="7"/>
        <v>5.1393443267923021E-2</v>
      </c>
      <c r="H68">
        <f t="shared" si="23"/>
        <v>0.63212055882855789</v>
      </c>
      <c r="I68">
        <f t="shared" si="23"/>
        <v>0.34856094246894465</v>
      </c>
      <c r="J68">
        <f t="shared" si="23"/>
        <v>0.18126924692201829</v>
      </c>
      <c r="K68">
        <f t="shared" si="23"/>
        <v>9.2239038726116829E-2</v>
      </c>
      <c r="L68">
        <f t="shared" si="23"/>
        <v>4.6503045166523371E-2</v>
      </c>
    </row>
    <row r="69" spans="1:12" x14ac:dyDescent="0.2">
      <c r="A69">
        <f t="shared" si="21"/>
        <v>3.1000000000000023</v>
      </c>
      <c r="B69" s="21">
        <f t="shared" si="24"/>
        <v>5.6117515891600814E-2</v>
      </c>
      <c r="C69" s="21">
        <f t="shared" si="25"/>
        <v>5.1632696819040938E-2</v>
      </c>
      <c r="D69" s="21">
        <f t="shared" si="26"/>
        <v>4.9761344731514695E-2</v>
      </c>
      <c r="E69" s="21">
        <f t="shared" si="27"/>
        <v>4.8903269482061515E-2</v>
      </c>
      <c r="F69" s="21">
        <f t="shared" si="28"/>
        <v>4.8491995735950803E-2</v>
      </c>
      <c r="G69" s="21">
        <f t="shared" ref="G69:G132" si="29">_xlfn.CHISQ.DIST(A69,$A$2,0)</f>
        <v>4.8091992638041127E-2</v>
      </c>
      <c r="H69">
        <f t="shared" si="23"/>
        <v>0.64418108146265829</v>
      </c>
      <c r="I69">
        <f t="shared" si="23"/>
        <v>0.35780105675876606</v>
      </c>
      <c r="J69">
        <f t="shared" si="23"/>
        <v>0.18670929828965588</v>
      </c>
      <c r="K69">
        <f t="shared" si="23"/>
        <v>9.5162581964040482E-2</v>
      </c>
      <c r="L69">
        <f t="shared" si="23"/>
        <v>4.8015331851369636E-2</v>
      </c>
    </row>
    <row r="70" spans="1:12" x14ac:dyDescent="0.2">
      <c r="A70">
        <f t="shared" si="21"/>
        <v>3.2000000000000024</v>
      </c>
      <c r="B70" s="21">
        <f t="shared" si="24"/>
        <v>5.2903778280409819E-2</v>
      </c>
      <c r="C70" s="21">
        <f t="shared" si="25"/>
        <v>4.8501040594528699E-2</v>
      </c>
      <c r="D70" s="21">
        <f t="shared" si="26"/>
        <v>4.6663977133639324E-2</v>
      </c>
      <c r="E70" s="21">
        <f t="shared" si="27"/>
        <v>4.5821925623757954E-2</v>
      </c>
      <c r="F70" s="21">
        <f t="shared" si="28"/>
        <v>4.541842762192333E-2</v>
      </c>
      <c r="G70" s="21">
        <f t="shared" si="29"/>
        <v>4.5026055840192002E-2</v>
      </c>
      <c r="H70">
        <f t="shared" si="23"/>
        <v>0.65584621313458791</v>
      </c>
      <c r="I70">
        <f t="shared" si="23"/>
        <v>0.3669101078108189</v>
      </c>
      <c r="J70">
        <f t="shared" si="23"/>
        <v>0.19211320327000891</v>
      </c>
      <c r="K70">
        <f t="shared" si="23"/>
        <v>9.807670961192605E-2</v>
      </c>
      <c r="L70">
        <f t="shared" si="23"/>
        <v>4.9525219985276037E-2</v>
      </c>
    </row>
    <row r="71" spans="1:12" x14ac:dyDescent="0.2">
      <c r="A71">
        <f t="shared" si="21"/>
        <v>3.3000000000000025</v>
      </c>
      <c r="B71" s="21">
        <f t="shared" si="24"/>
        <v>4.9896271073973521E-2</v>
      </c>
      <c r="C71" s="21">
        <f t="shared" si="25"/>
        <v>4.5581205888923122E-2</v>
      </c>
      <c r="D71" s="21">
        <f t="shared" si="26"/>
        <v>4.3780705149607121E-2</v>
      </c>
      <c r="E71" s="21">
        <f t="shared" si="27"/>
        <v>4.2955694997058064E-2</v>
      </c>
      <c r="F71" s="21">
        <f t="shared" si="28"/>
        <v>4.2560453554683034E-2</v>
      </c>
      <c r="G71" s="21">
        <f t="shared" si="29"/>
        <v>4.2176175986526079E-2</v>
      </c>
      <c r="H71">
        <f t="shared" si="23"/>
        <v>0.66712891630192073</v>
      </c>
      <c r="I71">
        <f t="shared" si="23"/>
        <v>0.37588995464672936</v>
      </c>
      <c r="J71">
        <f t="shared" si="23"/>
        <v>0.19748120203752162</v>
      </c>
      <c r="K71">
        <f t="shared" si="23"/>
        <v>0.10098145199370856</v>
      </c>
      <c r="L71">
        <f t="shared" si="23"/>
        <v>5.1032713372446303E-2</v>
      </c>
    </row>
    <row r="72" spans="1:12" x14ac:dyDescent="0.2">
      <c r="A72">
        <f t="shared" si="21"/>
        <v>3.4000000000000026</v>
      </c>
      <c r="B72" s="21">
        <f t="shared" si="24"/>
        <v>4.7079304440416594E-2</v>
      </c>
      <c r="C72" s="21">
        <f t="shared" si="25"/>
        <v>4.2856470826929609E-2</v>
      </c>
      <c r="D72" s="21">
        <f t="shared" si="26"/>
        <v>4.1094381056489888E-2</v>
      </c>
      <c r="E72" s="21">
        <f t="shared" si="27"/>
        <v>4.0287235575327936E-2</v>
      </c>
      <c r="F72" s="21">
        <f t="shared" si="28"/>
        <v>3.9900638606990793E-2</v>
      </c>
      <c r="G72" s="21">
        <f t="shared" si="29"/>
        <v>3.9524827942945595E-2</v>
      </c>
      <c r="H72">
        <f t="shared" si="23"/>
        <v>0.67804172846232436</v>
      </c>
      <c r="I72">
        <f t="shared" si="23"/>
        <v>0.38474242991946805</v>
      </c>
      <c r="J72">
        <f t="shared" si="23"/>
        <v>0.20281353317080064</v>
      </c>
      <c r="K72">
        <f t="shared" si="23"/>
        <v>0.10387683933566183</v>
      </c>
      <c r="L72">
        <f t="shared" si="23"/>
        <v>5.2537815811050437E-2</v>
      </c>
    </row>
    <row r="73" spans="1:12" x14ac:dyDescent="0.2">
      <c r="A73">
        <f t="shared" si="21"/>
        <v>3.5000000000000027</v>
      </c>
      <c r="B73" s="21">
        <f t="shared" si="24"/>
        <v>4.4438667940615184E-2</v>
      </c>
      <c r="C73" s="21">
        <f t="shared" si="25"/>
        <v>4.0311714885858267E-2</v>
      </c>
      <c r="D73" s="21">
        <f t="shared" si="26"/>
        <v>3.8589509457195623E-2</v>
      </c>
      <c r="E73" s="21">
        <f t="shared" si="27"/>
        <v>3.780088108818274E-2</v>
      </c>
      <c r="F73" s="21">
        <f t="shared" si="28"/>
        <v>3.742323485302735E-2</v>
      </c>
      <c r="G73" s="21">
        <f t="shared" si="29"/>
        <v>3.7056184523748065E-2</v>
      </c>
      <c r="H73">
        <f t="shared" si="23"/>
        <v>0.6885967760854026</v>
      </c>
      <c r="I73">
        <f t="shared" si="23"/>
        <v>0.3934693402873668</v>
      </c>
      <c r="J73">
        <f t="shared" si="23"/>
        <v>0.20811043366321846</v>
      </c>
      <c r="K73">
        <f t="shared" si="23"/>
        <v>0.10676290176671255</v>
      </c>
      <c r="L73">
        <f t="shared" si="23"/>
        <v>5.4040531093234589E-2</v>
      </c>
    </row>
    <row r="74" spans="1:12" x14ac:dyDescent="0.2">
      <c r="A74">
        <f t="shared" si="21"/>
        <v>3.6000000000000028</v>
      </c>
      <c r="B74" s="21">
        <f t="shared" si="24"/>
        <v>4.1961456474781264E-2</v>
      </c>
      <c r="C74" s="21">
        <f t="shared" si="25"/>
        <v>3.7933230585312061E-2</v>
      </c>
      <c r="D74" s="21">
        <f t="shared" si="26"/>
        <v>3.6252052941132033E-2</v>
      </c>
      <c r="E74" s="21">
        <f t="shared" si="27"/>
        <v>3.548244389917074E-2</v>
      </c>
      <c r="F74" s="21">
        <f t="shared" si="28"/>
        <v>3.511398290798274E-2</v>
      </c>
      <c r="G74" s="21">
        <f t="shared" si="29"/>
        <v>3.4755916727138278E-2</v>
      </c>
      <c r="H74">
        <f t="shared" ref="H74:L83" si="30">1-EXP(-$A74/(H$2-$A$2))</f>
        <v>0.69880578808779814</v>
      </c>
      <c r="I74">
        <f t="shared" si="30"/>
        <v>0.40207246678283082</v>
      </c>
      <c r="J74">
        <f t="shared" si="30"/>
        <v>0.21337213893344675</v>
      </c>
      <c r="K74">
        <f t="shared" si="30"/>
        <v>0.1096396693187538</v>
      </c>
      <c r="L74">
        <f t="shared" si="30"/>
        <v>5.554086300513017E-2</v>
      </c>
    </row>
    <row r="75" spans="1:12" x14ac:dyDescent="0.2">
      <c r="A75">
        <f t="shared" si="21"/>
        <v>3.7000000000000028</v>
      </c>
      <c r="B75" s="21">
        <f t="shared" si="24"/>
        <v>3.9635921090490467E-2</v>
      </c>
      <c r="C75" s="21">
        <f t="shared" si="25"/>
        <v>3.5708561907211861E-2</v>
      </c>
      <c r="D75" s="21">
        <f t="shared" si="26"/>
        <v>3.4069265270843252E-2</v>
      </c>
      <c r="E75" s="21">
        <f t="shared" si="27"/>
        <v>3.3319045777271815E-2</v>
      </c>
      <c r="F75" s="21">
        <f t="shared" si="28"/>
        <v>3.2959941538413536E-2</v>
      </c>
      <c r="G75" s="21">
        <f t="shared" si="29"/>
        <v>3.2611022214010008E-2</v>
      </c>
      <c r="H75">
        <f t="shared" si="30"/>
        <v>0.70868010886652921</v>
      </c>
      <c r="I75">
        <f t="shared" si="30"/>
        <v>0.41055356517582098</v>
      </c>
      <c r="J75">
        <f t="shared" si="30"/>
        <v>0.21859888283591911</v>
      </c>
      <c r="K75">
        <f t="shared" si="30"/>
        <v>0.11250717192695781</v>
      </c>
      <c r="L75">
        <f t="shared" si="30"/>
        <v>5.7038815326863834E-2</v>
      </c>
    </row>
    <row r="76" spans="1:12" x14ac:dyDescent="0.2">
      <c r="A76">
        <f t="shared" si="21"/>
        <v>3.8000000000000029</v>
      </c>
      <c r="B76" s="21">
        <f t="shared" si="24"/>
        <v>3.7451340495994592E-2</v>
      </c>
      <c r="C76" s="21">
        <f t="shared" si="25"/>
        <v>3.3626365003736017E-2</v>
      </c>
      <c r="D76" s="21">
        <f t="shared" si="26"/>
        <v>3.202954753017502E-2</v>
      </c>
      <c r="E76" s="21">
        <f t="shared" si="27"/>
        <v>3.1298971941365009E-2</v>
      </c>
      <c r="F76" s="21">
        <f t="shared" si="28"/>
        <v>3.0949340695398366E-2</v>
      </c>
      <c r="G76" s="21">
        <f t="shared" si="29"/>
        <v>3.0609677355586493E-2</v>
      </c>
      <c r="H76">
        <f t="shared" si="30"/>
        <v>0.71823071090504187</v>
      </c>
      <c r="I76">
        <f t="shared" si="30"/>
        <v>0.41891436633218015</v>
      </c>
      <c r="J76">
        <f t="shared" si="30"/>
        <v>0.22379089767122495</v>
      </c>
      <c r="K76">
        <f t="shared" si="30"/>
        <v>0.11536543943008726</v>
      </c>
      <c r="L76">
        <f t="shared" si="30"/>
        <v>5.8534391832566479E-2</v>
      </c>
    </row>
    <row r="77" spans="1:12" x14ac:dyDescent="0.2">
      <c r="A77">
        <f t="shared" si="21"/>
        <v>3.900000000000003</v>
      </c>
      <c r="B77" s="21">
        <f t="shared" si="24"/>
        <v>3.5397909911645736E-2</v>
      </c>
      <c r="C77" s="21">
        <f t="shared" si="25"/>
        <v>3.1676287590647605E-2</v>
      </c>
      <c r="D77" s="21">
        <f t="shared" si="26"/>
        <v>3.0122323531088319E-2</v>
      </c>
      <c r="E77" s="21">
        <f t="shared" si="27"/>
        <v>2.9411544628389193E-2</v>
      </c>
      <c r="F77" s="21">
        <f t="shared" si="28"/>
        <v>2.9071454198897357E-2</v>
      </c>
      <c r="G77" s="21">
        <f t="shared" si="29"/>
        <v>2.874110905657774E-2</v>
      </c>
      <c r="H77">
        <f t="shared" si="30"/>
        <v>0.72746820696598768</v>
      </c>
      <c r="I77">
        <f t="shared" si="30"/>
        <v>0.42715657656687744</v>
      </c>
      <c r="J77">
        <f t="shared" si="30"/>
        <v>0.22894841419643386</v>
      </c>
      <c r="K77">
        <f t="shared" si="30"/>
        <v>0.11821450157080593</v>
      </c>
      <c r="L77">
        <f t="shared" si="30"/>
        <v>6.0027596290383456E-2</v>
      </c>
    </row>
    <row r="78" spans="1:12" x14ac:dyDescent="0.2">
      <c r="A78">
        <f t="shared" si="21"/>
        <v>4.0000000000000027</v>
      </c>
      <c r="B78" s="21">
        <f t="shared" si="24"/>
        <v>3.3466644514807527E-2</v>
      </c>
      <c r="C78" s="21">
        <f t="shared" si="25"/>
        <v>2.9848864086674334E-2</v>
      </c>
      <c r="D78" s="21">
        <f t="shared" si="26"/>
        <v>2.8337931456738984E-2</v>
      </c>
      <c r="E78" s="21">
        <f t="shared" si="27"/>
        <v>2.7647013124415001E-2</v>
      </c>
      <c r="F78" s="21">
        <f t="shared" si="28"/>
        <v>2.7316488994064671E-2</v>
      </c>
      <c r="G78" s="21">
        <f t="shared" si="29"/>
        <v>2.6995483256593979E-2</v>
      </c>
      <c r="H78">
        <f t="shared" si="30"/>
        <v>0.73640286188427351</v>
      </c>
      <c r="I78">
        <f t="shared" si="30"/>
        <v>0.43528187799224105</v>
      </c>
      <c r="J78">
        <f t="shared" si="30"/>
        <v>0.23407166163535142</v>
      </c>
      <c r="K78">
        <f t="shared" si="30"/>
        <v>0.12105438799598778</v>
      </c>
      <c r="L78">
        <f t="shared" si="30"/>
        <v>6.1518432462483563E-2</v>
      </c>
    </row>
    <row r="79" spans="1:12" x14ac:dyDescent="0.2">
      <c r="A79">
        <f>0.2+A78</f>
        <v>4.2000000000000028</v>
      </c>
      <c r="B79" s="21">
        <f t="shared" si="24"/>
        <v>2.9938274996552137E-2</v>
      </c>
      <c r="C79" s="21">
        <f t="shared" si="25"/>
        <v>2.6528012179097196E-2</v>
      </c>
      <c r="D79" s="21">
        <f t="shared" si="26"/>
        <v>2.5103011766085186E-2</v>
      </c>
      <c r="E79" s="21">
        <f t="shared" si="27"/>
        <v>2.4451705692564933E-2</v>
      </c>
      <c r="F79" s="21">
        <f t="shared" si="28"/>
        <v>2.4140247619331926E-2</v>
      </c>
      <c r="G79" s="21">
        <f t="shared" si="29"/>
        <v>2.3837845937226963E-2</v>
      </c>
      <c r="H79">
        <f t="shared" si="30"/>
        <v>0.75340303605839376</v>
      </c>
      <c r="I79">
        <f t="shared" si="30"/>
        <v>0.45118836390597383</v>
      </c>
      <c r="J79">
        <f t="shared" si="30"/>
        <v>0.24421625854427464</v>
      </c>
      <c r="K79">
        <f t="shared" si="30"/>
        <v>0.12670675181014113</v>
      </c>
      <c r="L79">
        <f t="shared" si="30"/>
        <v>6.4493014968382334E-2</v>
      </c>
    </row>
    <row r="80" spans="1:12" x14ac:dyDescent="0.2">
      <c r="A80">
        <f t="shared" ref="A80:A93" si="31">0.2+A79</f>
        <v>4.400000000000003</v>
      </c>
      <c r="B80" s="21">
        <f t="shared" si="24"/>
        <v>2.6807802633055332E-2</v>
      </c>
      <c r="C80" s="21">
        <f t="shared" si="25"/>
        <v>2.3602611330957961E-2</v>
      </c>
      <c r="D80" s="21">
        <f t="shared" si="26"/>
        <v>2.2262465828835308E-2</v>
      </c>
      <c r="E80" s="21">
        <f t="shared" si="27"/>
        <v>2.1650219561014782E-2</v>
      </c>
      <c r="F80" s="21">
        <f t="shared" si="28"/>
        <v>2.135754533313396E-2</v>
      </c>
      <c r="G80" s="21">
        <f t="shared" si="29"/>
        <v>2.107346097903014E-2</v>
      </c>
      <c r="H80">
        <f t="shared" si="30"/>
        <v>0.7693068177450374</v>
      </c>
      <c r="I80">
        <f t="shared" si="30"/>
        <v>0.46664680984318829</v>
      </c>
      <c r="J80">
        <f t="shared" si="30"/>
        <v>0.25422649190860802</v>
      </c>
      <c r="K80">
        <f t="shared" si="30"/>
        <v>0.13232276614344929</v>
      </c>
      <c r="L80">
        <f t="shared" si="30"/>
        <v>6.7458169328443729E-2</v>
      </c>
    </row>
    <row r="81" spans="1:12" x14ac:dyDescent="0.2">
      <c r="A81">
        <f t="shared" si="31"/>
        <v>4.6000000000000032</v>
      </c>
      <c r="B81" s="21">
        <f t="shared" si="24"/>
        <v>2.4025493523827122E-2</v>
      </c>
      <c r="C81" s="21">
        <f t="shared" si="25"/>
        <v>2.1020838341343842E-2</v>
      </c>
      <c r="D81" s="21">
        <f t="shared" si="26"/>
        <v>1.9763625429897947E-2</v>
      </c>
      <c r="E81" s="21">
        <f t="shared" si="27"/>
        <v>1.9189506814821278E-2</v>
      </c>
      <c r="F81" s="21">
        <f t="shared" si="28"/>
        <v>1.8915154207639687E-2</v>
      </c>
      <c r="G81" s="21">
        <f t="shared" si="29"/>
        <v>1.8648926684969154E-2</v>
      </c>
      <c r="H81">
        <f t="shared" si="30"/>
        <v>0.7841849166013104</v>
      </c>
      <c r="I81">
        <f t="shared" si="30"/>
        <v>0.48166983580189349</v>
      </c>
      <c r="J81">
        <f t="shared" si="30"/>
        <v>0.26410414135175853</v>
      </c>
      <c r="K81">
        <f t="shared" si="30"/>
        <v>0.13790266475382318</v>
      </c>
      <c r="L81">
        <f t="shared" si="30"/>
        <v>7.0413925425830803E-2</v>
      </c>
    </row>
    <row r="82" spans="1:12" x14ac:dyDescent="0.2">
      <c r="A82">
        <f t="shared" si="31"/>
        <v>4.8000000000000034</v>
      </c>
      <c r="B82" s="21">
        <f t="shared" si="24"/>
        <v>2.154877114834404E-2</v>
      </c>
      <c r="C82" s="21">
        <f t="shared" si="25"/>
        <v>1.8738569175646678E-2</v>
      </c>
      <c r="D82" s="21">
        <f t="shared" si="26"/>
        <v>1.75617437385025E-2</v>
      </c>
      <c r="E82" s="21">
        <f t="shared" si="27"/>
        <v>1.7024542255189672E-2</v>
      </c>
      <c r="F82" s="21">
        <f t="shared" si="28"/>
        <v>1.6767917483739288E-2</v>
      </c>
      <c r="G82" s="21">
        <f t="shared" si="29"/>
        <v>1.6518959582145495E-2</v>
      </c>
      <c r="H82">
        <f t="shared" si="30"/>
        <v>0.79810348200534487</v>
      </c>
      <c r="I82">
        <f t="shared" si="30"/>
        <v>0.49626970631103695</v>
      </c>
      <c r="J82">
        <f t="shared" si="30"/>
        <v>0.27385096292630928</v>
      </c>
      <c r="K82">
        <f t="shared" si="30"/>
        <v>0.14344667989591287</v>
      </c>
      <c r="L82">
        <f t="shared" si="30"/>
        <v>7.3360313048989823E-2</v>
      </c>
    </row>
    <row r="83" spans="1:12" x14ac:dyDescent="0.2">
      <c r="A83">
        <f t="shared" si="31"/>
        <v>5.0000000000000036</v>
      </c>
      <c r="B83" s="21">
        <f t="shared" si="24"/>
        <v>1.934100028342978E-2</v>
      </c>
      <c r="C83" s="21">
        <f t="shared" si="25"/>
        <v>1.6718053425130001E-2</v>
      </c>
      <c r="D83" s="21">
        <f t="shared" si="26"/>
        <v>1.5618624208470206E-2</v>
      </c>
      <c r="E83" s="21">
        <f t="shared" si="27"/>
        <v>1.5116931367099674E-2</v>
      </c>
      <c r="F83" s="21">
        <f t="shared" si="28"/>
        <v>1.4877347492113287E-2</v>
      </c>
      <c r="G83" s="21">
        <f t="shared" si="29"/>
        <v>1.4644982561926452E-2</v>
      </c>
      <c r="H83">
        <f t="shared" si="30"/>
        <v>0.81112439716243845</v>
      </c>
      <c r="I83">
        <f t="shared" si="30"/>
        <v>0.51045834044304716</v>
      </c>
      <c r="J83">
        <f t="shared" si="30"/>
        <v>0.28346868942621095</v>
      </c>
      <c r="K83">
        <f t="shared" si="30"/>
        <v>0.14895504233077428</v>
      </c>
      <c r="L83">
        <f t="shared" si="30"/>
        <v>7.6297361891950577E-2</v>
      </c>
    </row>
    <row r="84" spans="1:12" x14ac:dyDescent="0.2">
      <c r="A84">
        <f t="shared" si="31"/>
        <v>5.2000000000000037</v>
      </c>
      <c r="B84" s="21">
        <f t="shared" si="24"/>
        <v>1.7370514923268385E-2</v>
      </c>
      <c r="C84" s="21">
        <f t="shared" si="25"/>
        <v>1.4926854602743464E-2</v>
      </c>
      <c r="D84" s="21">
        <f t="shared" si="26"/>
        <v>1.3901524531155975E-2</v>
      </c>
      <c r="E84" s="21">
        <f t="shared" si="27"/>
        <v>1.343379759447425E-2</v>
      </c>
      <c r="F84" s="21">
        <f t="shared" si="28"/>
        <v>1.3210504928106177E-2</v>
      </c>
      <c r="G84" s="21">
        <f t="shared" si="29"/>
        <v>1.2993996368507971E-2</v>
      </c>
      <c r="H84">
        <f t="shared" ref="H84:L93" si="32">1-EXP(-$A84/(H$2-$A$2))</f>
        <v>0.82330555424340346</v>
      </c>
      <c r="I84">
        <f t="shared" si="32"/>
        <v>0.52424732154434972</v>
      </c>
      <c r="J84">
        <f t="shared" si="32"/>
        <v>0.29295903069483875</v>
      </c>
      <c r="K84">
        <f t="shared" si="32"/>
        <v>0.15442798133547497</v>
      </c>
      <c r="L84">
        <f t="shared" si="32"/>
        <v>7.9225101554625255E-2</v>
      </c>
    </row>
    <row r="85" spans="1:12" x14ac:dyDescent="0.2">
      <c r="A85">
        <f t="shared" si="31"/>
        <v>5.4000000000000039</v>
      </c>
      <c r="B85" s="21">
        <f t="shared" si="24"/>
        <v>1.560983351376821E-2</v>
      </c>
      <c r="C85" s="21">
        <f t="shared" si="25"/>
        <v>1.3336994892458164E-2</v>
      </c>
      <c r="D85" s="21">
        <f t="shared" si="26"/>
        <v>1.2382272257750047E-2</v>
      </c>
      <c r="E85" s="21">
        <f t="shared" si="27"/>
        <v>1.1946884613814808E-2</v>
      </c>
      <c r="F85" s="21">
        <f t="shared" si="28"/>
        <v>1.1739094725739791E-2</v>
      </c>
      <c r="G85" s="21">
        <f t="shared" si="29"/>
        <v>1.1537669246713815E-2</v>
      </c>
      <c r="H85">
        <f t="shared" si="32"/>
        <v>0.83470111177841366</v>
      </c>
      <c r="I85">
        <f t="shared" si="32"/>
        <v>0.53764790669180396</v>
      </c>
      <c r="J85">
        <f t="shared" si="32"/>
        <v>0.30232367392896908</v>
      </c>
      <c r="K85">
        <f t="shared" si="32"/>
        <v>0.15986572471263638</v>
      </c>
      <c r="L85">
        <f t="shared" si="32"/>
        <v>8.2143561543107535E-2</v>
      </c>
    </row>
    <row r="86" spans="1:12" x14ac:dyDescent="0.2">
      <c r="A86">
        <f t="shared" si="31"/>
        <v>5.6000000000000041</v>
      </c>
      <c r="B86" s="21">
        <f t="shared" si="24"/>
        <v>1.4035019679607755E-2</v>
      </c>
      <c r="C86" s="21">
        <f t="shared" si="25"/>
        <v>1.1924258964210923E-2</v>
      </c>
      <c r="D86" s="21">
        <f t="shared" si="26"/>
        <v>1.1036545184948636E-2</v>
      </c>
      <c r="E86" s="21">
        <f t="shared" si="27"/>
        <v>1.0631825997913088E-2</v>
      </c>
      <c r="F86" s="21">
        <f t="shared" si="28"/>
        <v>1.0438730584404176E-2</v>
      </c>
      <c r="G86" s="21">
        <f t="shared" si="29"/>
        <v>1.0251596472870723E-2</v>
      </c>
      <c r="H86">
        <f t="shared" si="32"/>
        <v>0.84536173545074544</v>
      </c>
      <c r="I86">
        <f t="shared" si="32"/>
        <v>0.55067103588277866</v>
      </c>
      <c r="J86">
        <f t="shared" si="32"/>
        <v>0.31156428397873015</v>
      </c>
      <c r="K86">
        <f t="shared" si="32"/>
        <v>0.16526849879991701</v>
      </c>
      <c r="L86">
        <f t="shared" si="32"/>
        <v>8.5052771269969019E-2</v>
      </c>
    </row>
    <row r="87" spans="1:12" x14ac:dyDescent="0.2">
      <c r="A87">
        <f t="shared" si="31"/>
        <v>5.8000000000000043</v>
      </c>
      <c r="B87" s="21">
        <f t="shared" si="24"/>
        <v>1.2625157183233489E-2</v>
      </c>
      <c r="C87" s="21">
        <f t="shared" si="25"/>
        <v>1.066762285155066E-2</v>
      </c>
      <c r="D87" s="21">
        <f t="shared" si="26"/>
        <v>9.8432813355236615E-3</v>
      </c>
      <c r="E87" s="21">
        <f t="shared" si="27"/>
        <v>9.4675465620041883E-3</v>
      </c>
      <c r="F87" s="21">
        <f t="shared" si="28"/>
        <v>9.2883321810878876E-3</v>
      </c>
      <c r="G87" s="21">
        <f t="shared" si="29"/>
        <v>9.1146935485576126E-3</v>
      </c>
      <c r="H87">
        <f t="shared" si="32"/>
        <v>0.85533482336100519</v>
      </c>
      <c r="I87">
        <f t="shared" si="32"/>
        <v>0.56332734096636961</v>
      </c>
      <c r="J87">
        <f t="shared" si="32"/>
        <v>0.3206825036435792</v>
      </c>
      <c r="K87">
        <f t="shared" si="32"/>
        <v>0.17063652847943223</v>
      </c>
      <c r="L87">
        <f t="shared" si="32"/>
        <v>8.7952760054556545E-2</v>
      </c>
    </row>
    <row r="88" spans="1:12" x14ac:dyDescent="0.2">
      <c r="A88">
        <f t="shared" si="31"/>
        <v>6.0000000000000044</v>
      </c>
      <c r="B88" s="21">
        <f t="shared" si="24"/>
        <v>1.1361915465035493E-2</v>
      </c>
      <c r="C88" s="21">
        <f t="shared" si="25"/>
        <v>9.5487821097222682E-3</v>
      </c>
      <c r="D88" s="21">
        <f t="shared" si="26"/>
        <v>8.7841918471952794E-3</v>
      </c>
      <c r="E88" s="21">
        <f t="shared" si="27"/>
        <v>8.4357682875805442E-3</v>
      </c>
      <c r="F88" s="21">
        <f t="shared" si="28"/>
        <v>8.269627762118056E-3</v>
      </c>
      <c r="G88" s="21">
        <f t="shared" si="29"/>
        <v>8.1086955549402231E-3</v>
      </c>
      <c r="H88">
        <f t="shared" si="32"/>
        <v>0.86466471676338752</v>
      </c>
      <c r="I88">
        <f t="shared" si="32"/>
        <v>0.57562715432305023</v>
      </c>
      <c r="J88">
        <f t="shared" si="32"/>
        <v>0.32967995396436089</v>
      </c>
      <c r="K88">
        <f t="shared" si="32"/>
        <v>0.17597003718711557</v>
      </c>
      <c r="L88">
        <f t="shared" si="32"/>
        <v>9.0843557123286955E-2</v>
      </c>
    </row>
    <row r="89" spans="1:12" x14ac:dyDescent="0.2">
      <c r="A89">
        <f t="shared" si="31"/>
        <v>6.2000000000000046</v>
      </c>
      <c r="B89" s="21">
        <f t="shared" si="24"/>
        <v>1.0229187670151423E-2</v>
      </c>
      <c r="C89" s="21">
        <f t="shared" si="25"/>
        <v>8.551759486728849E-3</v>
      </c>
      <c r="D89" s="21">
        <f t="shared" si="26"/>
        <v>7.843356294122807E-3</v>
      </c>
      <c r="E89" s="21">
        <f t="shared" si="27"/>
        <v>7.5206000208310588E-3</v>
      </c>
      <c r="F89" s="21">
        <f t="shared" si="28"/>
        <v>7.3667411538533645E-3</v>
      </c>
      <c r="G89" s="21">
        <f t="shared" si="29"/>
        <v>7.2177415535362817E-3</v>
      </c>
      <c r="H89">
        <f t="shared" si="32"/>
        <v>0.87339289721091662</v>
      </c>
      <c r="I89">
        <f t="shared" si="32"/>
        <v>0.5875805172998424</v>
      </c>
      <c r="J89">
        <f t="shared" si="32"/>
        <v>0.33855823451149603</v>
      </c>
      <c r="K89">
        <f t="shared" si="32"/>
        <v>0.18126924692201829</v>
      </c>
      <c r="L89">
        <f t="shared" si="32"/>
        <v>9.3725191609942082E-2</v>
      </c>
    </row>
    <row r="90" spans="1:12" x14ac:dyDescent="0.2">
      <c r="A90">
        <f t="shared" si="31"/>
        <v>6.4000000000000048</v>
      </c>
      <c r="B90" s="21">
        <f t="shared" si="24"/>
        <v>9.212787173904155E-3</v>
      </c>
      <c r="C90" s="21">
        <f t="shared" si="25"/>
        <v>7.6625767950128515E-3</v>
      </c>
      <c r="D90" s="21">
        <f t="shared" si="26"/>
        <v>7.0068845693884094E-3</v>
      </c>
      <c r="E90" s="21">
        <f t="shared" si="27"/>
        <v>6.708194815722851E-3</v>
      </c>
      <c r="F90" s="21">
        <f t="shared" si="28"/>
        <v>6.5658469380524415E-3</v>
      </c>
      <c r="G90" s="21">
        <f t="shared" si="29"/>
        <v>6.4280276579396917E-3</v>
      </c>
      <c r="H90">
        <f t="shared" si="32"/>
        <v>0.88155817098619649</v>
      </c>
      <c r="I90">
        <f t="shared" si="32"/>
        <v>0.59919718840789105</v>
      </c>
      <c r="J90">
        <f t="shared" si="32"/>
        <v>0.34731892366935413</v>
      </c>
      <c r="K90">
        <f t="shared" si="32"/>
        <v>0.18653437825554997</v>
      </c>
      <c r="L90">
        <f t="shared" si="32"/>
        <v>9.6597692555962067E-2</v>
      </c>
    </row>
    <row r="91" spans="1:12" x14ac:dyDescent="0.2">
      <c r="A91">
        <f t="shared" si="31"/>
        <v>6.600000000000005</v>
      </c>
      <c r="B91" s="21">
        <f t="shared" si="24"/>
        <v>8.3001916876295767E-3</v>
      </c>
      <c r="C91" s="21">
        <f t="shared" si="25"/>
        <v>6.8689790089979472E-3</v>
      </c>
      <c r="D91" s="21">
        <f t="shared" si="26"/>
        <v>6.2626329088162347E-3</v>
      </c>
      <c r="E91" s="21">
        <f t="shared" si="27"/>
        <v>5.9864622966808037E-3</v>
      </c>
      <c r="F91" s="21">
        <f t="shared" si="28"/>
        <v>5.8548810680811554E-3</v>
      </c>
      <c r="G91" s="21">
        <f t="shared" si="29"/>
        <v>5.7275159563547305E-3</v>
      </c>
      <c r="H91">
        <f t="shared" si="32"/>
        <v>0.88919684163766632</v>
      </c>
      <c r="I91">
        <f t="shared" si="32"/>
        <v>0.61048665128913848</v>
      </c>
      <c r="J91">
        <f t="shared" si="32"/>
        <v>0.35596357891685881</v>
      </c>
      <c r="K91">
        <f t="shared" si="32"/>
        <v>0.1917656503406594</v>
      </c>
      <c r="L91">
        <f t="shared" si="32"/>
        <v>9.9461088910738238E-2</v>
      </c>
    </row>
    <row r="92" spans="1:12" x14ac:dyDescent="0.2">
      <c r="A92">
        <f t="shared" si="31"/>
        <v>6.8000000000000052</v>
      </c>
      <c r="B92" s="21">
        <f t="shared" si="24"/>
        <v>7.4803263457643519E-3</v>
      </c>
      <c r="C92" s="21">
        <f t="shared" si="25"/>
        <v>6.1602011407712719E-3</v>
      </c>
      <c r="D92" s="21">
        <f t="shared" si="26"/>
        <v>5.5999642521724607E-3</v>
      </c>
      <c r="E92" s="21">
        <f t="shared" si="27"/>
        <v>5.344826072581129E-3</v>
      </c>
      <c r="F92" s="21">
        <f t="shared" si="28"/>
        <v>5.2232968786551934E-3</v>
      </c>
      <c r="G92" s="21">
        <f t="shared" si="29"/>
        <v>5.105689160609524E-3</v>
      </c>
      <c r="H92">
        <f t="shared" si="32"/>
        <v>0.89634287138847235</v>
      </c>
      <c r="I92">
        <f t="shared" si="32"/>
        <v>0.62145812245859933</v>
      </c>
      <c r="J92">
        <f t="shared" si="32"/>
        <v>0.36449373710437782</v>
      </c>
      <c r="K92">
        <f t="shared" si="32"/>
        <v>0.19696328092095683</v>
      </c>
      <c r="L92">
        <f t="shared" si="32"/>
        <v>0.10231540953190499</v>
      </c>
    </row>
    <row r="93" spans="1:12" x14ac:dyDescent="0.2">
      <c r="A93">
        <f t="shared" si="31"/>
        <v>7.0000000000000053</v>
      </c>
      <c r="B93" s="21">
        <f t="shared" si="24"/>
        <v>6.7433789444957285E-3</v>
      </c>
      <c r="C93" s="21">
        <f t="shared" si="25"/>
        <v>5.5267703785109252E-3</v>
      </c>
      <c r="D93" s="21">
        <f t="shared" si="26"/>
        <v>5.0095451394690576E-3</v>
      </c>
      <c r="E93" s="21">
        <f t="shared" si="27"/>
        <v>4.7740182675588749E-3</v>
      </c>
      <c r="F93" s="21">
        <f t="shared" si="28"/>
        <v>4.6618584910563905E-3</v>
      </c>
      <c r="G93" s="21">
        <f t="shared" si="29"/>
        <v>4.5533429216401584E-3</v>
      </c>
      <c r="H93">
        <f t="shared" si="32"/>
        <v>0.90302803213559513</v>
      </c>
      <c r="I93">
        <f t="shared" si="32"/>
        <v>0.63212055882855789</v>
      </c>
      <c r="J93">
        <f t="shared" si="32"/>
        <v>0.37291091472694404</v>
      </c>
      <c r="K93">
        <f t="shared" si="32"/>
        <v>0.2021274863397764</v>
      </c>
      <c r="L93">
        <f t="shared" si="32"/>
        <v>0.10516068318563032</v>
      </c>
    </row>
    <row r="94" spans="1:12" x14ac:dyDescent="0.2">
      <c r="A94">
        <f>0.3+A93</f>
        <v>7.3000000000000052</v>
      </c>
      <c r="B94" s="21">
        <f t="shared" si="24"/>
        <v>5.7746492828247044E-3</v>
      </c>
      <c r="C94" s="21">
        <f t="shared" si="25"/>
        <v>4.699907344721377E-3</v>
      </c>
      <c r="D94" s="21">
        <f t="shared" si="26"/>
        <v>4.241713417259786E-3</v>
      </c>
      <c r="E94" s="21">
        <f t="shared" si="27"/>
        <v>4.0330894290705691E-3</v>
      </c>
      <c r="F94" s="21">
        <f t="shared" si="28"/>
        <v>3.933777065342519E-3</v>
      </c>
      <c r="G94" s="21">
        <f t="shared" si="29"/>
        <v>3.8377243421523297E-3</v>
      </c>
      <c r="H94">
        <f t="shared" ref="H94:L103" si="33">1-EXP(-$A94/(H$2-$A$2))</f>
        <v>0.91225613497570579</v>
      </c>
      <c r="I94">
        <f t="shared" si="33"/>
        <v>0.64755374726192372</v>
      </c>
      <c r="J94">
        <f t="shared" si="33"/>
        <v>0.38532811057020389</v>
      </c>
      <c r="K94">
        <f t="shared" si="33"/>
        <v>0.20981159211965172</v>
      </c>
      <c r="L94">
        <f t="shared" si="33"/>
        <v>0.10941169330394973</v>
      </c>
    </row>
    <row r="95" spans="1:12" x14ac:dyDescent="0.2">
      <c r="A95">
        <f t="shared" ref="A95:A103" si="34">0.3+A94</f>
        <v>7.600000000000005</v>
      </c>
      <c r="B95" s="21">
        <f t="shared" si="24"/>
        <v>4.9476950086358423E-3</v>
      </c>
      <c r="C95" s="21">
        <f t="shared" si="25"/>
        <v>3.9998408446990635E-3</v>
      </c>
      <c r="D95" s="21">
        <f t="shared" si="26"/>
        <v>3.594547627161672E-3</v>
      </c>
      <c r="E95" s="21">
        <f t="shared" si="27"/>
        <v>3.4100204357500837E-3</v>
      </c>
      <c r="F95" s="21">
        <f t="shared" si="28"/>
        <v>3.3222096496423733E-3</v>
      </c>
      <c r="G95" s="21">
        <f t="shared" si="29"/>
        <v>3.2373096247521353E-3</v>
      </c>
      <c r="H95">
        <f t="shared" si="33"/>
        <v>0.92060606772292197</v>
      </c>
      <c r="I95">
        <f t="shared" si="33"/>
        <v>0.66233948634486828</v>
      </c>
      <c r="J95">
        <f t="shared" si="33"/>
        <v>0.39749942946195727</v>
      </c>
      <c r="K95">
        <f t="shared" si="33"/>
        <v>0.21742169424527735</v>
      </c>
      <c r="L95">
        <f t="shared" si="33"/>
        <v>0.11364250863792458</v>
      </c>
    </row>
    <row r="96" spans="1:12" x14ac:dyDescent="0.2">
      <c r="A96">
        <f t="shared" si="34"/>
        <v>7.9000000000000048</v>
      </c>
      <c r="B96" s="21">
        <f t="shared" si="24"/>
        <v>4.241152739633742E-3</v>
      </c>
      <c r="C96" s="21">
        <f t="shared" si="25"/>
        <v>3.4064606513853476E-3</v>
      </c>
      <c r="D96" s="21">
        <f t="shared" si="26"/>
        <v>3.048446881979406E-3</v>
      </c>
      <c r="E96" s="21">
        <f t="shared" si="27"/>
        <v>2.8854465788777845E-3</v>
      </c>
      <c r="F96" s="21">
        <f t="shared" si="28"/>
        <v>2.8079057955559894E-3</v>
      </c>
      <c r="G96" s="21">
        <f t="shared" si="29"/>
        <v>2.7329602599956804E-3</v>
      </c>
      <c r="H96">
        <f t="shared" si="33"/>
        <v>0.92816139931068686</v>
      </c>
      <c r="I96">
        <f t="shared" si="33"/>
        <v>0.6765049377143515</v>
      </c>
      <c r="J96">
        <f t="shared" si="33"/>
        <v>0.40942974009204725</v>
      </c>
      <c r="K96">
        <f t="shared" si="33"/>
        <v>0.224958505426889</v>
      </c>
      <c r="L96">
        <f t="shared" si="33"/>
        <v>0.11785322512459184</v>
      </c>
    </row>
    <row r="97" spans="1:12" x14ac:dyDescent="0.2">
      <c r="A97">
        <f t="shared" si="34"/>
        <v>8.2000000000000046</v>
      </c>
      <c r="B97" s="21">
        <f t="shared" si="24"/>
        <v>3.6370243650564508E-3</v>
      </c>
      <c r="C97" s="21">
        <f t="shared" si="25"/>
        <v>2.9029943409005863E-3</v>
      </c>
      <c r="D97" s="21">
        <f t="shared" si="26"/>
        <v>2.5871359554348271E-3</v>
      </c>
      <c r="E97" s="21">
        <f t="shared" si="27"/>
        <v>2.4433223883402857E-3</v>
      </c>
      <c r="F97" s="21">
        <f t="shared" si="28"/>
        <v>2.3749309656430455E-3</v>
      </c>
      <c r="G97" s="21">
        <f t="shared" si="29"/>
        <v>2.3088502391223563E-3</v>
      </c>
      <c r="H97">
        <f t="shared" si="33"/>
        <v>0.93499774603696562</v>
      </c>
      <c r="I97">
        <f t="shared" si="33"/>
        <v>0.69007612352897585</v>
      </c>
      <c r="J97">
        <f t="shared" si="33"/>
        <v>0.42112381474379912</v>
      </c>
      <c r="K97">
        <f t="shared" si="33"/>
        <v>0.23242273151079285</v>
      </c>
      <c r="L97">
        <f t="shared" si="33"/>
        <v>0.12204393824523141</v>
      </c>
    </row>
    <row r="98" spans="1:12" x14ac:dyDescent="0.2">
      <c r="A98">
        <f t="shared" si="34"/>
        <v>8.5000000000000053</v>
      </c>
      <c r="B98" s="21">
        <f t="shared" si="24"/>
        <v>3.1201118374231192E-3</v>
      </c>
      <c r="C98" s="21">
        <f t="shared" si="25"/>
        <v>2.4754192913375131E-3</v>
      </c>
      <c r="D98" s="21">
        <f t="shared" si="26"/>
        <v>2.1970684316075062E-3</v>
      </c>
      <c r="E98" s="21">
        <f t="shared" si="27"/>
        <v>2.0703208975607558E-3</v>
      </c>
      <c r="F98" s="21">
        <f t="shared" si="28"/>
        <v>2.010063978545416E-3</v>
      </c>
      <c r="G98" s="21">
        <f t="shared" si="29"/>
        <v>1.9518617565225391E-3</v>
      </c>
      <c r="H98">
        <f t="shared" si="33"/>
        <v>0.94118352835757024</v>
      </c>
      <c r="I98">
        <f t="shared" si="33"/>
        <v>0.70307797427210406</v>
      </c>
      <c r="J98">
        <f t="shared" si="33"/>
        <v>0.43258633120299639</v>
      </c>
      <c r="K98">
        <f t="shared" si="33"/>
        <v>0.23981507154546988</v>
      </c>
      <c r="L98">
        <f t="shared" si="33"/>
        <v>0.12621474302753133</v>
      </c>
    </row>
    <row r="99" spans="1:12" x14ac:dyDescent="0.2">
      <c r="A99">
        <f t="shared" si="34"/>
        <v>8.800000000000006</v>
      </c>
      <c r="B99" s="21">
        <f t="shared" si="24"/>
        <v>2.6775553661902984E-3</v>
      </c>
      <c r="C99" s="21">
        <f t="shared" si="25"/>
        <v>2.1119862873787217E-3</v>
      </c>
      <c r="D99" s="21">
        <f t="shared" si="26"/>
        <v>1.8669447093504518E-3</v>
      </c>
      <c r="E99" s="21">
        <f t="shared" si="27"/>
        <v>1.7553492269764296E-3</v>
      </c>
      <c r="F99" s="21">
        <f t="shared" si="28"/>
        <v>1.7023114688157037E-3</v>
      </c>
      <c r="G99" s="21">
        <f t="shared" si="29"/>
        <v>1.6510986008249863E-3</v>
      </c>
      <c r="H99">
        <f t="shared" si="33"/>
        <v>0.94678065566107861</v>
      </c>
      <c r="I99">
        <f t="shared" si="33"/>
        <v>0.71553437454955193</v>
      </c>
      <c r="J99">
        <f t="shared" si="33"/>
        <v>0.44382187462905853</v>
      </c>
      <c r="K99">
        <f t="shared" si="33"/>
        <v>0.24713621784704454</v>
      </c>
      <c r="L99">
        <f t="shared" si="33"/>
        <v>0.13036573404774243</v>
      </c>
    </row>
    <row r="100" spans="1:12" x14ac:dyDescent="0.2">
      <c r="A100">
        <f t="shared" si="34"/>
        <v>9.1000000000000068</v>
      </c>
      <c r="B100" s="21">
        <f t="shared" ref="B100:B131" si="35">_xlfn.GAMMA(B$2/2)/_xlfn.GAMMA($A$2/2)/_xlfn.GAMMA((B$2-$A$2)/2)/(B$2-$A$2)*(H100)^(($A$2-2)/2)*(1-H100)^((B$2-$A$2)/2)</f>
        <v>2.298454049806371E-3</v>
      </c>
      <c r="C100" s="21">
        <f t="shared" ref="C100:C131" si="36">_xlfn.GAMMA(C$2/2)/_xlfn.GAMMA($A$2/2)/_xlfn.GAMMA((C$2-$A$2)/2)/(C$2-$A$2)*(I100)^(($A$2-2)/2)*(1-I100)^((C$2-$A$2)/2)</f>
        <v>1.8028316094490684E-3</v>
      </c>
      <c r="D100" s="21">
        <f t="shared" ref="D100:D131" si="37">_xlfn.GAMMA(D$2/2)/_xlfn.GAMMA($A$2/2)/_xlfn.GAMMA((D$2-$A$2)/2)/(D$2-$A$2)*(J100)^(($A$2-2)/2)*(1-J100)^((D$2-$A$2)/2)</f>
        <v>1.5873208697618085E-3</v>
      </c>
      <c r="E100" s="21">
        <f t="shared" ref="E100:E131" si="38">_xlfn.GAMMA(E$2/2)/_xlfn.GAMMA($A$2/2)/_xlfn.GAMMA((E$2-$A$2)/2)/(E$2-$A$2)*(K100)^(($A$2-2)/2)*(1-K100)^((E$2-$A$2)/2)</f>
        <v>1.4891560974137458E-3</v>
      </c>
      <c r="F100" s="21">
        <f t="shared" ref="F100:F131" si="39">_xlfn.GAMMA(F$2/2)/_xlfn.GAMMA($A$2/2)/_xlfn.GAMMA((F$2-$A$2)/2)/(F$2-$A$2)*(L100)^(($A$2-2)/2)*(1-L100)^((F$2-$A$2)/2)</f>
        <v>1.442514782977828E-3</v>
      </c>
      <c r="G100" s="21">
        <f t="shared" si="29"/>
        <v>1.397492471644373E-3</v>
      </c>
      <c r="H100">
        <f t="shared" si="33"/>
        <v>0.95184514587880376</v>
      </c>
      <c r="I100">
        <f t="shared" si="33"/>
        <v>0.72746820696598768</v>
      </c>
      <c r="J100">
        <f t="shared" si="33"/>
        <v>0.45483493938916486</v>
      </c>
      <c r="K100">
        <f t="shared" si="33"/>
        <v>0.25438685606412192</v>
      </c>
      <c r="L100">
        <f t="shared" si="33"/>
        <v>0.13449700543282306</v>
      </c>
    </row>
    <row r="101" spans="1:12" x14ac:dyDescent="0.2">
      <c r="A101">
        <f t="shared" si="34"/>
        <v>9.4000000000000075</v>
      </c>
      <c r="B101" s="21">
        <f t="shared" si="35"/>
        <v>1.9735527260611144E-3</v>
      </c>
      <c r="C101" s="21">
        <f t="shared" si="36"/>
        <v>1.5396597540324555E-3</v>
      </c>
      <c r="D101" s="21">
        <f t="shared" si="37"/>
        <v>1.350289898916415E-3</v>
      </c>
      <c r="E101" s="21">
        <f t="shared" si="38"/>
        <v>1.264012468157149E-3</v>
      </c>
      <c r="F101" s="21">
        <f t="shared" si="39"/>
        <v>1.2230303644859043E-3</v>
      </c>
      <c r="G101" s="21">
        <f t="shared" si="29"/>
        <v>1.1834831366269723E-3</v>
      </c>
      <c r="H101">
        <f t="shared" si="33"/>
        <v>0.95642768613107854</v>
      </c>
      <c r="I101">
        <f t="shared" si="33"/>
        <v>0.73890139416063938</v>
      </c>
      <c r="J101">
        <f t="shared" si="33"/>
        <v>0.46562993085606263</v>
      </c>
      <c r="K101">
        <f t="shared" si="33"/>
        <v>0.26156766524200092</v>
      </c>
      <c r="L101">
        <f t="shared" si="33"/>
        <v>0.13860865086257357</v>
      </c>
    </row>
    <row r="102" spans="1:12" x14ac:dyDescent="0.2">
      <c r="A102">
        <f t="shared" si="34"/>
        <v>9.7000000000000082</v>
      </c>
      <c r="B102" s="21">
        <f t="shared" si="35"/>
        <v>1.6949823713719892E-3</v>
      </c>
      <c r="C102" s="21">
        <f t="shared" si="36"/>
        <v>1.3154828792006799E-3</v>
      </c>
      <c r="D102" s="21">
        <f t="shared" si="37"/>
        <v>1.1492208678765179E-3</v>
      </c>
      <c r="E102" s="21">
        <f t="shared" si="38"/>
        <v>1.0734506787822662E-3</v>
      </c>
      <c r="F102" s="21">
        <f t="shared" si="39"/>
        <v>1.0374689002503436E-3</v>
      </c>
      <c r="G102" s="21">
        <f t="shared" si="29"/>
        <v>1.0027575982212787E-3</v>
      </c>
      <c r="H102">
        <f t="shared" si="33"/>
        <v>0.96057414002099262</v>
      </c>
      <c r="I102">
        <f t="shared" si="33"/>
        <v>0.74985493907953049</v>
      </c>
      <c r="J102">
        <f t="shared" si="33"/>
        <v>0.47621116717027345</v>
      </c>
      <c r="K102">
        <f t="shared" si="33"/>
        <v>0.26867931788626942</v>
      </c>
      <c r="L102">
        <f t="shared" si="33"/>
        <v>0.1427007635717602</v>
      </c>
    </row>
    <row r="103" spans="1:12" x14ac:dyDescent="0.2">
      <c r="A103">
        <f t="shared" si="34"/>
        <v>10.000000000000009</v>
      </c>
      <c r="B103" s="21">
        <f t="shared" si="35"/>
        <v>1.4560440671380678E-3</v>
      </c>
      <c r="C103" s="21">
        <f t="shared" si="36"/>
        <v>1.1244060583812019E-3</v>
      </c>
      <c r="D103" s="21">
        <f t="shared" si="37"/>
        <v>9.7854478353577188E-4</v>
      </c>
      <c r="E103" s="21">
        <f t="shared" si="38"/>
        <v>9.1205064143264883E-4</v>
      </c>
      <c r="F103" s="21">
        <f t="shared" si="39"/>
        <v>8.8048169589095534E-4</v>
      </c>
      <c r="G103" s="21">
        <f t="shared" si="29"/>
        <v>8.5003666025202989E-4</v>
      </c>
      <c r="H103">
        <f t="shared" si="33"/>
        <v>0.9643260066527477</v>
      </c>
      <c r="I103">
        <f t="shared" si="33"/>
        <v>0.76034896355822457</v>
      </c>
      <c r="J103">
        <f t="shared" si="33"/>
        <v>0.48658288096740832</v>
      </c>
      <c r="K103">
        <f t="shared" si="33"/>
        <v>0.27572248002578592</v>
      </c>
      <c r="L103">
        <f t="shared" si="33"/>
        <v>0.14677343635222984</v>
      </c>
    </row>
    <row r="104" spans="1:12" x14ac:dyDescent="0.2">
      <c r="A104">
        <f>0.5+A103</f>
        <v>10.500000000000009</v>
      </c>
      <c r="B104" s="21">
        <f t="shared" si="35"/>
        <v>1.1307618885152508E-3</v>
      </c>
      <c r="C104" s="21">
        <f t="shared" si="36"/>
        <v>8.6632710992420826E-4</v>
      </c>
      <c r="D104" s="21">
        <f t="shared" si="37"/>
        <v>7.4924275737351244E-4</v>
      </c>
      <c r="E104" s="21">
        <f t="shared" si="38"/>
        <v>6.9583383478298295E-4</v>
      </c>
      <c r="F104" s="21">
        <f t="shared" si="39"/>
        <v>6.7048706144341881E-4</v>
      </c>
      <c r="G104" s="21">
        <f t="shared" si="29"/>
        <v>6.4605484281517135E-4</v>
      </c>
      <c r="H104">
        <f t="shared" ref="H104:L113" si="40">1-EXP(-$A104/(H$2-$A$2))</f>
        <v>0.96980261657768163</v>
      </c>
      <c r="I104">
        <f t="shared" si="40"/>
        <v>0.77686983985157043</v>
      </c>
      <c r="J104">
        <f t="shared" si="40"/>
        <v>0.50341469620859081</v>
      </c>
      <c r="K104">
        <f t="shared" si="40"/>
        <v>0.28731067113804287</v>
      </c>
      <c r="L104">
        <f t="shared" si="40"/>
        <v>0.15351827510938598</v>
      </c>
    </row>
    <row r="105" spans="1:12" x14ac:dyDescent="0.2">
      <c r="A105">
        <f t="shared" ref="A105:A133" si="41">0.5+A104</f>
        <v>11.000000000000009</v>
      </c>
      <c r="B105" s="21">
        <f t="shared" si="35"/>
        <v>8.7854094702641196E-4</v>
      </c>
      <c r="C105" s="21">
        <f t="shared" si="36"/>
        <v>6.6811434160307019E-4</v>
      </c>
      <c r="D105" s="21">
        <f t="shared" si="37"/>
        <v>5.7429856943644309E-4</v>
      </c>
      <c r="E105" s="21">
        <f t="shared" si="38"/>
        <v>5.314720225690449E-4</v>
      </c>
      <c r="F105" s="21">
        <f t="shared" si="39"/>
        <v>5.1115461882736532E-4</v>
      </c>
      <c r="G105" s="21">
        <f t="shared" si="29"/>
        <v>4.9157985005761926E-4</v>
      </c>
      <c r="H105">
        <f t="shared" si="40"/>
        <v>0.97443846679349266</v>
      </c>
      <c r="I105">
        <f t="shared" si="40"/>
        <v>0.79225181285639945</v>
      </c>
      <c r="J105">
        <f t="shared" si="40"/>
        <v>0.51969469891020093</v>
      </c>
      <c r="K105">
        <f t="shared" si="40"/>
        <v>0.29871345517973524</v>
      </c>
      <c r="L105">
        <f t="shared" si="40"/>
        <v>0.16020979526184997</v>
      </c>
    </row>
    <row r="106" spans="1:12" x14ac:dyDescent="0.2">
      <c r="A106">
        <f t="shared" si="41"/>
        <v>11.500000000000009</v>
      </c>
      <c r="B106" s="21">
        <f t="shared" si="35"/>
        <v>6.8283483640891229E-4</v>
      </c>
      <c r="C106" s="21">
        <f t="shared" si="36"/>
        <v>5.1568778948736754E-4</v>
      </c>
      <c r="D106" s="21">
        <f t="shared" si="37"/>
        <v>4.4063851416498384E-4</v>
      </c>
      <c r="E106" s="21">
        <f t="shared" si="38"/>
        <v>4.0634948177652234E-4</v>
      </c>
      <c r="F106" s="21">
        <f t="shared" si="39"/>
        <v>3.9008760846505564E-4</v>
      </c>
      <c r="G106" s="21">
        <f t="shared" si="29"/>
        <v>3.7442761768791296E-4</v>
      </c>
      <c r="H106">
        <f t="shared" si="40"/>
        <v>0.97836262928050699</v>
      </c>
      <c r="I106">
        <f t="shared" si="40"/>
        <v>0.80657339539960771</v>
      </c>
      <c r="J106">
        <f t="shared" si="40"/>
        <v>0.53544097963908888</v>
      </c>
      <c r="K106">
        <f t="shared" si="40"/>
        <v>0.30993379860019765</v>
      </c>
      <c r="L106">
        <f t="shared" si="40"/>
        <v>0.16684841829836428</v>
      </c>
    </row>
    <row r="107" spans="1:12" x14ac:dyDescent="0.2">
      <c r="A107">
        <f t="shared" si="41"/>
        <v>12.000000000000009</v>
      </c>
      <c r="B107" s="21">
        <f t="shared" si="35"/>
        <v>5.3089182835984829E-4</v>
      </c>
      <c r="C107" s="21">
        <f t="shared" si="36"/>
        <v>3.9833887721324853E-4</v>
      </c>
      <c r="D107" s="21">
        <f t="shared" si="37"/>
        <v>3.383907787616655E-4</v>
      </c>
      <c r="E107" s="21">
        <f t="shared" si="38"/>
        <v>3.1097481085906348E-4</v>
      </c>
      <c r="F107" s="21">
        <f t="shared" si="39"/>
        <v>2.9797632308072383E-4</v>
      </c>
      <c r="G107" s="21">
        <f t="shared" si="29"/>
        <v>2.8546479167585365E-4</v>
      </c>
      <c r="H107">
        <f t="shared" si="40"/>
        <v>0.98168436111126589</v>
      </c>
      <c r="I107">
        <f t="shared" si="40"/>
        <v>0.81990768785204782</v>
      </c>
      <c r="J107">
        <f t="shared" si="40"/>
        <v>0.55067103588277866</v>
      </c>
      <c r="K107">
        <f t="shared" si="40"/>
        <v>0.3209746203865963</v>
      </c>
      <c r="L107">
        <f t="shared" si="40"/>
        <v>0.17343456237576205</v>
      </c>
    </row>
    <row r="108" spans="1:12" x14ac:dyDescent="0.2">
      <c r="A108">
        <f t="shared" si="41"/>
        <v>12.500000000000009</v>
      </c>
      <c r="B108" s="21">
        <f t="shared" si="35"/>
        <v>4.1286811655837986E-4</v>
      </c>
      <c r="C108" s="21">
        <f t="shared" si="36"/>
        <v>3.0790424090209906E-4</v>
      </c>
      <c r="D108" s="21">
        <f t="shared" si="37"/>
        <v>2.6008327568710063E-4</v>
      </c>
      <c r="E108" s="21">
        <f t="shared" si="38"/>
        <v>2.3818991059669761E-4</v>
      </c>
      <c r="F108" s="21">
        <f t="shared" si="39"/>
        <v>2.2781249503551519E-4</v>
      </c>
      <c r="G108" s="21">
        <f t="shared" si="29"/>
        <v>2.1782842303526994E-4</v>
      </c>
      <c r="H108">
        <f t="shared" si="40"/>
        <v>0.9844961464009907</v>
      </c>
      <c r="I108">
        <f t="shared" si="40"/>
        <v>0.8323227512482031</v>
      </c>
      <c r="J108">
        <f t="shared" si="40"/>
        <v>0.56540179149292202</v>
      </c>
      <c r="K108">
        <f t="shared" si="40"/>
        <v>0.33183879282330686</v>
      </c>
      <c r="L108">
        <f t="shared" si="40"/>
        <v>0.17996864234530607</v>
      </c>
    </row>
    <row r="109" spans="1:12" x14ac:dyDescent="0.2">
      <c r="A109">
        <f t="shared" si="41"/>
        <v>13.000000000000009</v>
      </c>
      <c r="B109" s="21">
        <f t="shared" si="35"/>
        <v>3.2115403469840006E-4</v>
      </c>
      <c r="C109" s="21">
        <f t="shared" si="36"/>
        <v>2.3814807927122848E-4</v>
      </c>
      <c r="D109" s="21">
        <f t="shared" si="37"/>
        <v>2.0004818706447606E-4</v>
      </c>
      <c r="E109" s="21">
        <f t="shared" si="38"/>
        <v>1.8258477255344427E-4</v>
      </c>
      <c r="F109" s="21">
        <f t="shared" si="39"/>
        <v>1.7430903577758918E-4</v>
      </c>
      <c r="G109" s="21">
        <f t="shared" si="29"/>
        <v>1.6635055620285822E-4</v>
      </c>
      <c r="H109">
        <f t="shared" si="40"/>
        <v>0.9868762712630591</v>
      </c>
      <c r="I109">
        <f t="shared" si="40"/>
        <v>0.84388195468402905</v>
      </c>
      <c r="J109">
        <f t="shared" si="40"/>
        <v>0.57964961549131833</v>
      </c>
      <c r="K109">
        <f t="shared" si="40"/>
        <v>0.34252914223914332</v>
      </c>
      <c r="L109">
        <f t="shared" si="40"/>
        <v>0.18645106977881953</v>
      </c>
    </row>
    <row r="110" spans="1:12" x14ac:dyDescent="0.2">
      <c r="A110">
        <f t="shared" si="41"/>
        <v>13.500000000000009</v>
      </c>
      <c r="B110" s="21">
        <f t="shared" si="35"/>
        <v>2.498600959805316E-4</v>
      </c>
      <c r="C110" s="21">
        <f t="shared" si="36"/>
        <v>1.8429842035502518E-4</v>
      </c>
      <c r="D110" s="21">
        <f t="shared" si="37"/>
        <v>1.539780807819125E-4</v>
      </c>
      <c r="E110" s="21">
        <f t="shared" si="38"/>
        <v>1.400627159421216E-4</v>
      </c>
      <c r="F110" s="21">
        <f t="shared" si="39"/>
        <v>1.3346966937897517E-4</v>
      </c>
      <c r="G110" s="21">
        <f t="shared" si="29"/>
        <v>1.2713216085655633E-4</v>
      </c>
      <c r="H110">
        <f t="shared" si="40"/>
        <v>0.98889100346175773</v>
      </c>
      <c r="I110">
        <f t="shared" si="40"/>
        <v>0.85464429876615355</v>
      </c>
      <c r="J110">
        <f t="shared" si="40"/>
        <v>0.59343034025940111</v>
      </c>
      <c r="K110">
        <f t="shared" si="40"/>
        <v>0.35304844974263105</v>
      </c>
      <c r="L110">
        <f t="shared" si="40"/>
        <v>0.19288225299461081</v>
      </c>
    </row>
    <row r="111" spans="1:12" x14ac:dyDescent="0.2">
      <c r="A111">
        <f t="shared" si="41"/>
        <v>14.000000000000009</v>
      </c>
      <c r="B111" s="21">
        <f t="shared" si="35"/>
        <v>1.9442365983728631E-4</v>
      </c>
      <c r="C111" s="21">
        <f t="shared" si="36"/>
        <v>1.4269765079445509E-4</v>
      </c>
      <c r="D111" s="21">
        <f t="shared" si="37"/>
        <v>1.1859378817234599E-4</v>
      </c>
      <c r="E111" s="21">
        <f t="shared" si="38"/>
        <v>1.0751620913532714E-4</v>
      </c>
      <c r="F111" s="21">
        <f t="shared" si="39"/>
        <v>1.0226857536505728E-4</v>
      </c>
      <c r="G111" s="21">
        <f t="shared" si="29"/>
        <v>9.7226505045913884E-5</v>
      </c>
      <c r="H111">
        <f t="shared" si="40"/>
        <v>0.99059643744850479</v>
      </c>
      <c r="I111">
        <f t="shared" si="40"/>
        <v>0.86466471676338752</v>
      </c>
      <c r="J111">
        <f t="shared" si="40"/>
        <v>0.60675927913140204</v>
      </c>
      <c r="K111">
        <f t="shared" si="40"/>
        <v>0.36339945194551615</v>
      </c>
      <c r="L111">
        <f t="shared" si="40"/>
        <v>0.19926259708319205</v>
      </c>
    </row>
    <row r="112" spans="1:12" x14ac:dyDescent="0.2">
      <c r="A112">
        <f t="shared" si="41"/>
        <v>14.500000000000009</v>
      </c>
      <c r="B112" s="21">
        <f t="shared" si="35"/>
        <v>1.5130708703925451E-4</v>
      </c>
      <c r="C112" s="21">
        <f t="shared" si="36"/>
        <v>1.1053829410905766E-4</v>
      </c>
      <c r="D112" s="21">
        <f t="shared" si="37"/>
        <v>9.1395091467715768E-5</v>
      </c>
      <c r="E112" s="21">
        <f t="shared" si="38"/>
        <v>8.2584364995629607E-5</v>
      </c>
      <c r="F112" s="21">
        <f t="shared" si="39"/>
        <v>7.8411153161301477E-5</v>
      </c>
      <c r="G112" s="21">
        <f t="shared" si="29"/>
        <v>7.4403106875490404E-5</v>
      </c>
      <c r="H112">
        <f t="shared" si="40"/>
        <v>0.99204005615129354</v>
      </c>
      <c r="I112">
        <f t="shared" si="40"/>
        <v>0.87399435499768829</v>
      </c>
      <c r="J112">
        <f t="shared" si="40"/>
        <v>0.61965124341074163</v>
      </c>
      <c r="K112">
        <f t="shared" si="40"/>
        <v>0.3735848416746983</v>
      </c>
      <c r="L112">
        <f t="shared" si="40"/>
        <v>0.20559250393279582</v>
      </c>
    </row>
    <row r="113" spans="1:12" x14ac:dyDescent="0.2">
      <c r="A113">
        <f t="shared" si="41"/>
        <v>15.000000000000009</v>
      </c>
      <c r="B113" s="21">
        <f t="shared" si="35"/>
        <v>1.1776556826614799E-4</v>
      </c>
      <c r="C113" s="21">
        <f t="shared" si="36"/>
        <v>8.5662669274890805E-5</v>
      </c>
      <c r="D113" s="21">
        <f t="shared" si="37"/>
        <v>7.0473031938218794E-5</v>
      </c>
      <c r="E113" s="21">
        <f t="shared" si="38"/>
        <v>6.3471011957929726E-5</v>
      </c>
      <c r="F113" s="21">
        <f t="shared" si="39"/>
        <v>6.0154856309494721E-5</v>
      </c>
      <c r="G113" s="21">
        <f t="shared" si="29"/>
        <v>5.697125966142716E-5</v>
      </c>
      <c r="H113">
        <f t="shared" si="40"/>
        <v>0.99326205300091452</v>
      </c>
      <c r="I113">
        <f t="shared" si="40"/>
        <v>0.88268083390574936</v>
      </c>
      <c r="J113">
        <f t="shared" si="40"/>
        <v>0.63212055882855789</v>
      </c>
      <c r="K113">
        <f t="shared" si="40"/>
        <v>0.38360726867277317</v>
      </c>
      <c r="L113">
        <f t="shared" si="40"/>
        <v>0.21187237225468913</v>
      </c>
    </row>
    <row r="114" spans="1:12" x14ac:dyDescent="0.2">
      <c r="A114">
        <f t="shared" si="41"/>
        <v>15.500000000000009</v>
      </c>
      <c r="B114" s="21">
        <f t="shared" si="35"/>
        <v>9.1668196887708059E-5</v>
      </c>
      <c r="C114" s="21">
        <f t="shared" si="36"/>
        <v>6.6410600558619107E-5</v>
      </c>
      <c r="D114" s="21">
        <f t="shared" si="37"/>
        <v>5.4368244534650096E-5</v>
      </c>
      <c r="E114" s="21">
        <f t="shared" si="38"/>
        <v>4.8807860126904802E-5</v>
      </c>
      <c r="F114" s="21">
        <f t="shared" si="39"/>
        <v>4.6174671970849666E-5</v>
      </c>
      <c r="G114" s="21">
        <f t="shared" si="29"/>
        <v>4.3647762144189302E-5</v>
      </c>
      <c r="H114">
        <f t="shared" ref="H114:L123" si="42">1-EXP(-$A114/(H$2-$A$2))</f>
        <v>0.9942964510019926</v>
      </c>
      <c r="I114">
        <f t="shared" si="42"/>
        <v>0.89076849110372913</v>
      </c>
      <c r="J114">
        <f t="shared" si="42"/>
        <v>0.64418108146265829</v>
      </c>
      <c r="K114">
        <f t="shared" si="42"/>
        <v>0.3934693402873668</v>
      </c>
      <c r="L114">
        <f t="shared" si="42"/>
        <v>0.21810259760828765</v>
      </c>
    </row>
    <row r="115" spans="1:12" x14ac:dyDescent="0.2">
      <c r="A115">
        <f t="shared" si="41"/>
        <v>16.000000000000007</v>
      </c>
      <c r="B115" s="21">
        <f t="shared" si="35"/>
        <v>7.1359849918031291E-5</v>
      </c>
      <c r="C115" s="21">
        <f t="shared" si="36"/>
        <v>5.1503393731908843E-5</v>
      </c>
      <c r="D115" s="21">
        <f t="shared" si="37"/>
        <v>4.1963786182806923E-5</v>
      </c>
      <c r="E115" s="21">
        <f t="shared" si="38"/>
        <v>3.7551348740625347E-5</v>
      </c>
      <c r="F115" s="21">
        <f t="shared" si="39"/>
        <v>3.5461890538282431E-5</v>
      </c>
      <c r="G115" s="21">
        <f t="shared" si="29"/>
        <v>3.3457556441221206E-5</v>
      </c>
      <c r="H115">
        <f t="shared" si="42"/>
        <v>0.9951720500061686</v>
      </c>
      <c r="I115">
        <f t="shared" si="42"/>
        <v>0.8982986076957733</v>
      </c>
      <c r="J115">
        <f t="shared" si="42"/>
        <v>0.65584621313458769</v>
      </c>
      <c r="K115">
        <f t="shared" si="42"/>
        <v>0.40317362214944008</v>
      </c>
      <c r="L115">
        <f t="shared" si="42"/>
        <v>0.22428357242607178</v>
      </c>
    </row>
    <row r="116" spans="1:12" x14ac:dyDescent="0.2">
      <c r="A116">
        <f t="shared" si="41"/>
        <v>16.500000000000007</v>
      </c>
      <c r="B116" s="21">
        <f t="shared" si="35"/>
        <v>5.5554423093550209E-5</v>
      </c>
      <c r="C116" s="21">
        <f t="shared" si="36"/>
        <v>3.995526565065417E-5</v>
      </c>
      <c r="D116" s="21">
        <f t="shared" si="37"/>
        <v>3.240389155176855E-5</v>
      </c>
      <c r="E116" s="21">
        <f t="shared" si="38"/>
        <v>2.890472415767892E-5</v>
      </c>
      <c r="F116" s="21">
        <f t="shared" si="39"/>
        <v>2.7247770725868423E-5</v>
      </c>
      <c r="G116" s="21">
        <f t="shared" si="29"/>
        <v>2.5658934493672088E-5</v>
      </c>
      <c r="H116">
        <f t="shared" si="42"/>
        <v>0.99591322856153597</v>
      </c>
      <c r="I116">
        <f t="shared" si="42"/>
        <v>0.90530961898145734</v>
      </c>
      <c r="J116">
        <f t="shared" si="42"/>
        <v>0.66712891630192062</v>
      </c>
      <c r="K116">
        <f t="shared" si="42"/>
        <v>0.41272263884074178</v>
      </c>
      <c r="L116">
        <f t="shared" si="42"/>
        <v>0.23041568603830498</v>
      </c>
    </row>
    <row r="117" spans="1:12" x14ac:dyDescent="0.2">
      <c r="A117">
        <f t="shared" si="41"/>
        <v>17.000000000000007</v>
      </c>
      <c r="B117" s="21">
        <f t="shared" si="35"/>
        <v>4.3252206586421274E-5</v>
      </c>
      <c r="C117" s="21">
        <f t="shared" si="36"/>
        <v>3.1005610717797791E-5</v>
      </c>
      <c r="D117" s="21">
        <f t="shared" si="37"/>
        <v>2.5032269224186808E-5</v>
      </c>
      <c r="E117" s="21">
        <f t="shared" si="38"/>
        <v>2.2259067617478509E-5</v>
      </c>
      <c r="F117" s="21">
        <f t="shared" si="39"/>
        <v>2.0945870974240887E-5</v>
      </c>
      <c r="G117" s="21">
        <f t="shared" si="29"/>
        <v>1.9687134527509541E-5</v>
      </c>
      <c r="H117">
        <f t="shared" si="42"/>
        <v>0.99654062266353527</v>
      </c>
      <c r="I117">
        <f t="shared" si="42"/>
        <v>0.91183731063764262</v>
      </c>
      <c r="J117">
        <f t="shared" si="42"/>
        <v>0.67804172846232424</v>
      </c>
      <c r="K117">
        <f t="shared" si="42"/>
        <v>0.42211887455058084</v>
      </c>
      <c r="L117">
        <f t="shared" si="42"/>
        <v>0.23649932469755697</v>
      </c>
    </row>
    <row r="118" spans="1:12" x14ac:dyDescent="0.2">
      <c r="A118">
        <f t="shared" si="41"/>
        <v>17.500000000000007</v>
      </c>
      <c r="B118" s="21">
        <f t="shared" si="35"/>
        <v>3.3675880258719247E-5</v>
      </c>
      <c r="C118" s="21">
        <f t="shared" si="36"/>
        <v>2.4067119545562121E-5</v>
      </c>
      <c r="D118" s="21">
        <f t="shared" si="37"/>
        <v>1.9345159694709576E-5</v>
      </c>
      <c r="E118" s="21">
        <f t="shared" si="38"/>
        <v>1.7148589156837905E-5</v>
      </c>
      <c r="F118" s="21">
        <f t="shared" si="39"/>
        <v>1.610840947781913E-5</v>
      </c>
      <c r="G118" s="21">
        <f t="shared" si="29"/>
        <v>1.5111734848619705E-5</v>
      </c>
      <c r="H118">
        <f t="shared" si="42"/>
        <v>0.99707170030518177</v>
      </c>
      <c r="I118">
        <f t="shared" si="42"/>
        <v>0.91791500137610127</v>
      </c>
      <c r="J118">
        <f t="shared" si="42"/>
        <v>0.68859677608540248</v>
      </c>
      <c r="K118">
        <f t="shared" si="42"/>
        <v>0.43136477372209237</v>
      </c>
      <c r="L118">
        <f t="shared" si="42"/>
        <v>0.24253487160303366</v>
      </c>
    </row>
    <row r="119" spans="1:12" x14ac:dyDescent="0.2">
      <c r="A119">
        <f t="shared" si="41"/>
        <v>18.000000000000007</v>
      </c>
      <c r="B119" s="21">
        <f t="shared" si="35"/>
        <v>2.6220891504480691E-5</v>
      </c>
      <c r="C119" s="21">
        <f t="shared" si="36"/>
        <v>1.8685982886817452E-5</v>
      </c>
      <c r="D119" s="21">
        <f t="shared" si="37"/>
        <v>1.4955569124735027E-5</v>
      </c>
      <c r="E119" s="21">
        <f t="shared" si="38"/>
        <v>1.3216684554001467E-5</v>
      </c>
      <c r="F119" s="21">
        <f t="shared" si="39"/>
        <v>1.2393189712635187E-5</v>
      </c>
      <c r="G119" s="21">
        <f t="shared" si="29"/>
        <v>1.1604420995562275E-5</v>
      </c>
      <c r="H119">
        <f t="shared" si="42"/>
        <v>0.99752124782333362</v>
      </c>
      <c r="I119">
        <f t="shared" si="42"/>
        <v>0.92357371300923197</v>
      </c>
      <c r="J119">
        <f t="shared" si="42"/>
        <v>0.69880578808779803</v>
      </c>
      <c r="K119">
        <f t="shared" si="42"/>
        <v>0.44046274168816213</v>
      </c>
      <c r="L119">
        <f t="shared" si="42"/>
        <v>0.24852270692471412</v>
      </c>
    </row>
    <row r="120" spans="1:12" x14ac:dyDescent="0.2">
      <c r="A120">
        <f t="shared" si="41"/>
        <v>18.500000000000007</v>
      </c>
      <c r="B120" s="21">
        <f t="shared" si="35"/>
        <v>2.0416956884115241E-5</v>
      </c>
      <c r="C120" s="21">
        <f t="shared" si="36"/>
        <v>1.4511326332223268E-5</v>
      </c>
      <c r="D120" s="21">
        <f t="shared" si="37"/>
        <v>1.1565980324210505E-5</v>
      </c>
      <c r="E120" s="21">
        <f t="shared" si="38"/>
        <v>1.0190128041915077E-5</v>
      </c>
      <c r="F120" s="21">
        <f t="shared" si="39"/>
        <v>9.5384985096596022E-6</v>
      </c>
      <c r="G120" s="21">
        <f t="shared" si="29"/>
        <v>8.9145668075170456E-6</v>
      </c>
      <c r="H120">
        <f t="shared" si="42"/>
        <v>0.99790178158191911</v>
      </c>
      <c r="I120">
        <f t="shared" si="42"/>
        <v>0.92884232879191808</v>
      </c>
      <c r="J120">
        <f t="shared" si="42"/>
        <v>0.7086801088665291</v>
      </c>
      <c r="K120">
        <f t="shared" si="42"/>
        <v>0.44941514529717741</v>
      </c>
      <c r="L120">
        <f t="shared" si="42"/>
        <v>0.2544632078272967</v>
      </c>
    </row>
    <row r="121" spans="1:12" x14ac:dyDescent="0.2">
      <c r="A121">
        <f t="shared" si="41"/>
        <v>19.000000000000007</v>
      </c>
      <c r="B121" s="21">
        <f t="shared" si="35"/>
        <v>1.589817631297095E-5</v>
      </c>
      <c r="C121" s="21">
        <f t="shared" si="36"/>
        <v>1.1271707374314197E-5</v>
      </c>
      <c r="D121" s="21">
        <f t="shared" si="37"/>
        <v>8.9475053073867935E-6</v>
      </c>
      <c r="E121" s="21">
        <f t="shared" si="38"/>
        <v>7.8594256157724423E-6</v>
      </c>
      <c r="F121" s="21">
        <f t="shared" si="39"/>
        <v>7.3440305532384869E-6</v>
      </c>
      <c r="G121" s="21">
        <f t="shared" si="29"/>
        <v>6.850711634843073E-6</v>
      </c>
      <c r="H121">
        <f t="shared" si="42"/>
        <v>0.99822389645426568</v>
      </c>
      <c r="I121">
        <f t="shared" si="42"/>
        <v>0.93374774084773837</v>
      </c>
      <c r="J121">
        <f t="shared" si="42"/>
        <v>0.71823071090504176</v>
      </c>
      <c r="K121">
        <f t="shared" si="42"/>
        <v>0.45822431352876591</v>
      </c>
      <c r="L121">
        <f t="shared" si="42"/>
        <v>0.26035674849395629</v>
      </c>
    </row>
    <row r="122" spans="1:12" x14ac:dyDescent="0.2">
      <c r="A122">
        <f t="shared" si="41"/>
        <v>19.500000000000007</v>
      </c>
      <c r="B122" s="21">
        <f t="shared" si="35"/>
        <v>1.2379821506398719E-5</v>
      </c>
      <c r="C122" s="21">
        <f t="shared" si="36"/>
        <v>8.7570240095381212E-6</v>
      </c>
      <c r="D122" s="21">
        <f t="shared" si="37"/>
        <v>6.9239404002528621E-6</v>
      </c>
      <c r="E122" s="21">
        <f t="shared" si="38"/>
        <v>6.0638407275166997E-6</v>
      </c>
      <c r="F122" s="21">
        <f t="shared" si="39"/>
        <v>5.6563754701948116E-6</v>
      </c>
      <c r="G122" s="21">
        <f t="shared" si="29"/>
        <v>5.2664936100556117E-6</v>
      </c>
      <c r="H122">
        <f t="shared" si="42"/>
        <v>0.99849656080702243</v>
      </c>
      <c r="I122">
        <f t="shared" si="42"/>
        <v>0.93831498743202402</v>
      </c>
      <c r="J122">
        <f t="shared" si="42"/>
        <v>0.72746820696598746</v>
      </c>
      <c r="K122">
        <f t="shared" si="42"/>
        <v>0.46689253809968223</v>
      </c>
      <c r="L122">
        <f t="shared" si="42"/>
        <v>0.26620370014991357</v>
      </c>
    </row>
    <row r="123" spans="1:12" x14ac:dyDescent="0.2">
      <c r="A123">
        <f t="shared" si="41"/>
        <v>20.000000000000007</v>
      </c>
      <c r="B123" s="21">
        <f t="shared" si="35"/>
        <v>9.6403005560548341E-6</v>
      </c>
      <c r="C123" s="21">
        <f t="shared" si="36"/>
        <v>6.8045755998307582E-6</v>
      </c>
      <c r="D123" s="21">
        <f t="shared" si="37"/>
        <v>5.35955800484891E-6</v>
      </c>
      <c r="E123" s="21">
        <f t="shared" si="38"/>
        <v>4.6799688295024121E-6</v>
      </c>
      <c r="F123" s="21">
        <f t="shared" si="39"/>
        <v>4.357964258834182E-6</v>
      </c>
      <c r="G123" s="21">
        <f t="shared" si="29"/>
        <v>4.0499554780445428E-6</v>
      </c>
      <c r="H123">
        <f t="shared" si="42"/>
        <v>0.9987273661986602</v>
      </c>
      <c r="I123">
        <f t="shared" si="42"/>
        <v>0.94256738073238266</v>
      </c>
      <c r="J123">
        <f t="shared" si="42"/>
        <v>0.73640286188427329</v>
      </c>
      <c r="K123">
        <f t="shared" si="42"/>
        <v>0.4754220740600017</v>
      </c>
      <c r="L123">
        <f t="shared" si="42"/>
        <v>0.27200443108581751</v>
      </c>
    </row>
    <row r="124" spans="1:12" x14ac:dyDescent="0.2">
      <c r="A124">
        <f t="shared" si="41"/>
        <v>20.500000000000007</v>
      </c>
      <c r="B124" s="21">
        <f t="shared" si="35"/>
        <v>7.507139379071351E-6</v>
      </c>
      <c r="C124" s="21">
        <f t="shared" si="36"/>
        <v>5.2883136894980916E-6</v>
      </c>
      <c r="D124" s="21">
        <f t="shared" si="37"/>
        <v>4.1497501760513304E-6</v>
      </c>
      <c r="E124" s="21">
        <f t="shared" si="38"/>
        <v>3.6130109994631912E-6</v>
      </c>
      <c r="F124" s="21">
        <f t="shared" si="39"/>
        <v>3.3586420684501278E-6</v>
      </c>
      <c r="G124" s="21">
        <f t="shared" si="29"/>
        <v>3.1154063142276135E-6</v>
      </c>
      <c r="H124">
        <f t="shared" ref="H124:L133" si="43">1-EXP(-$A124/(H$2-$A$2))</f>
        <v>0.99892273874468773</v>
      </c>
      <c r="I124">
        <f t="shared" si="43"/>
        <v>0.94652662585900948</v>
      </c>
      <c r="J124">
        <f t="shared" si="43"/>
        <v>0.74504460397349015</v>
      </c>
      <c r="K124">
        <f t="shared" si="43"/>
        <v>0.48381514037977436</v>
      </c>
      <c r="L124">
        <f t="shared" si="43"/>
        <v>0.27775930668094417</v>
      </c>
    </row>
    <row r="125" spans="1:12" x14ac:dyDescent="0.2">
      <c r="A125">
        <f t="shared" si="41"/>
        <v>21.000000000000007</v>
      </c>
      <c r="B125" s="21">
        <f t="shared" si="35"/>
        <v>5.8460821152991427E-6</v>
      </c>
      <c r="C125" s="21">
        <f t="shared" si="36"/>
        <v>4.1105462340399322E-6</v>
      </c>
      <c r="D125" s="21">
        <f t="shared" si="37"/>
        <v>3.2138513491567861E-6</v>
      </c>
      <c r="E125" s="21">
        <f t="shared" si="38"/>
        <v>2.7901028743527628E-6</v>
      </c>
      <c r="F125" s="21">
        <f t="shared" si="39"/>
        <v>2.5892373596257822E-6</v>
      </c>
      <c r="G125" s="21">
        <f t="shared" si="29"/>
        <v>2.3972225728510308E-6</v>
      </c>
      <c r="H125">
        <f t="shared" si="43"/>
        <v>0.99908811803444553</v>
      </c>
      <c r="I125">
        <f t="shared" si="43"/>
        <v>0.95021293163213616</v>
      </c>
      <c r="J125">
        <f t="shared" si="43"/>
        <v>0.75340303605839365</v>
      </c>
      <c r="K125">
        <f t="shared" si="43"/>
        <v>0.49207392052629284</v>
      </c>
      <c r="L125">
        <f t="shared" si="43"/>
        <v>0.28346868942621084</v>
      </c>
    </row>
    <row r="126" spans="1:12" x14ac:dyDescent="0.2">
      <c r="A126">
        <f t="shared" si="41"/>
        <v>21.500000000000007</v>
      </c>
      <c r="B126" s="21">
        <f t="shared" si="35"/>
        <v>4.5526143881325712E-6</v>
      </c>
      <c r="C126" s="21">
        <f t="shared" si="36"/>
        <v>3.1955306776515199E-6</v>
      </c>
      <c r="D126" s="21">
        <f t="shared" si="37"/>
        <v>2.4896280815503147E-6</v>
      </c>
      <c r="E126" s="21">
        <f t="shared" si="38"/>
        <v>2.1552104399614243E-6</v>
      </c>
      <c r="F126" s="21">
        <f t="shared" si="39"/>
        <v>1.9966502957860598E-6</v>
      </c>
      <c r="G126" s="21">
        <f t="shared" si="29"/>
        <v>1.8451222900996817E-6</v>
      </c>
      <c r="H126">
        <f t="shared" si="43"/>
        <v>0.99922810858090072</v>
      </c>
      <c r="I126">
        <f t="shared" si="43"/>
        <v>0.95364511373210248</v>
      </c>
      <c r="J126">
        <f t="shared" si="43"/>
        <v>0.76148744614569763</v>
      </c>
      <c r="K126">
        <f t="shared" si="43"/>
        <v>0.50020056303212446</v>
      </c>
      <c r="L126">
        <f t="shared" si="43"/>
        <v>0.28913293894700887</v>
      </c>
    </row>
    <row r="127" spans="1:12" x14ac:dyDescent="0.2">
      <c r="A127">
        <f t="shared" si="41"/>
        <v>22.000000000000007</v>
      </c>
      <c r="B127" s="21">
        <f t="shared" si="35"/>
        <v>3.5453694323163503E-6</v>
      </c>
      <c r="C127" s="21">
        <f t="shared" si="36"/>
        <v>2.4845225722251175E-6</v>
      </c>
      <c r="D127" s="21">
        <f t="shared" si="37"/>
        <v>1.9290453464295711E-6</v>
      </c>
      <c r="E127" s="21">
        <f t="shared" si="38"/>
        <v>1.6652215536124962E-6</v>
      </c>
      <c r="F127" s="21">
        <f t="shared" si="39"/>
        <v>1.5400984644447493E-6</v>
      </c>
      <c r="G127" s="21">
        <f t="shared" si="29"/>
        <v>1.4205594857744163E-6</v>
      </c>
      <c r="H127">
        <f t="shared" si="43"/>
        <v>0.99934660802013264</v>
      </c>
      <c r="I127">
        <f t="shared" si="43"/>
        <v>0.95684069073854738</v>
      </c>
      <c r="J127">
        <f t="shared" si="43"/>
        <v>0.76930681774503729</v>
      </c>
      <c r="K127">
        <f t="shared" si="43"/>
        <v>0.50819718205405451</v>
      </c>
      <c r="L127">
        <f t="shared" si="43"/>
        <v>0.294752412025856</v>
      </c>
    </row>
    <row r="128" spans="1:12" x14ac:dyDescent="0.2">
      <c r="A128">
        <f t="shared" si="41"/>
        <v>22.500000000000007</v>
      </c>
      <c r="B128" s="21">
        <f t="shared" si="35"/>
        <v>2.7609979285534018E-6</v>
      </c>
      <c r="C128" s="21">
        <f t="shared" si="36"/>
        <v>1.9319467753557501E-6</v>
      </c>
      <c r="D128" s="21">
        <f t="shared" si="37"/>
        <v>1.495011303534587E-6</v>
      </c>
      <c r="E128" s="21">
        <f t="shared" si="38"/>
        <v>1.2869508628548337E-6</v>
      </c>
      <c r="F128" s="21">
        <f t="shared" si="39"/>
        <v>1.1882450883069615E-6</v>
      </c>
      <c r="G128" s="21">
        <f t="shared" si="29"/>
        <v>1.0939711911524808E-6</v>
      </c>
      <c r="H128">
        <f t="shared" si="43"/>
        <v>0.99944691562985222</v>
      </c>
      <c r="I128">
        <f t="shared" si="43"/>
        <v>0.95981597354892645</v>
      </c>
      <c r="J128">
        <f t="shared" si="43"/>
        <v>0.77686983985157032</v>
      </c>
      <c r="K128">
        <f t="shared" si="43"/>
        <v>0.51606585792308746</v>
      </c>
      <c r="L128">
        <f t="shared" si="43"/>
        <v>0.30032746262486976</v>
      </c>
    </row>
    <row r="129" spans="1:12" x14ac:dyDescent="0.2">
      <c r="A129">
        <f t="shared" si="41"/>
        <v>23.000000000000007</v>
      </c>
      <c r="B129" s="21">
        <f t="shared" si="35"/>
        <v>2.1501760160674361E-6</v>
      </c>
      <c r="C129" s="21">
        <f t="shared" si="36"/>
        <v>1.502435095376609E-6</v>
      </c>
      <c r="D129" s="21">
        <f t="shared" si="37"/>
        <v>1.158872732100776E-6</v>
      </c>
      <c r="E129" s="21">
        <f t="shared" si="38"/>
        <v>9.9484307442094188E-7</v>
      </c>
      <c r="F129" s="21">
        <f t="shared" si="39"/>
        <v>9.1700075836939844E-7</v>
      </c>
      <c r="G129" s="21">
        <f t="shared" si="29"/>
        <v>8.4267402248653911E-7</v>
      </c>
      <c r="H129">
        <f t="shared" si="43"/>
        <v>0.99953182418834718</v>
      </c>
      <c r="I129">
        <f t="shared" si="43"/>
        <v>0.96258614863276348</v>
      </c>
      <c r="J129">
        <f t="shared" si="43"/>
        <v>0.7841849166013104</v>
      </c>
      <c r="K129">
        <f t="shared" si="43"/>
        <v>0.52380863768564723</v>
      </c>
      <c r="L129">
        <f t="shared" si="43"/>
        <v>0.30585844190806255</v>
      </c>
    </row>
    <row r="130" spans="1:12" x14ac:dyDescent="0.2">
      <c r="A130">
        <f t="shared" si="41"/>
        <v>23.500000000000007</v>
      </c>
      <c r="B130" s="21">
        <f t="shared" si="35"/>
        <v>1.674498561878122E-6</v>
      </c>
      <c r="C130" s="21">
        <f t="shared" si="36"/>
        <v>1.1685331596734804E-6</v>
      </c>
      <c r="D130" s="21">
        <f t="shared" si="37"/>
        <v>8.984868218767691E-7</v>
      </c>
      <c r="E130" s="21">
        <f t="shared" si="38"/>
        <v>7.6921060231757881E-7</v>
      </c>
      <c r="F130" s="21">
        <f t="shared" si="39"/>
        <v>7.078396324818186E-7</v>
      </c>
      <c r="G130" s="21">
        <f t="shared" si="29"/>
        <v>6.4925600080124671E-7</v>
      </c>
      <c r="H130">
        <f t="shared" si="43"/>
        <v>0.99960369773140012</v>
      </c>
      <c r="I130">
        <f t="shared" si="43"/>
        <v>0.96516535554658756</v>
      </c>
      <c r="J130">
        <f t="shared" si="43"/>
        <v>0.79126017660992054</v>
      </c>
      <c r="K130">
        <f t="shared" si="43"/>
        <v>0.53142753563611955</v>
      </c>
      <c r="L130">
        <f t="shared" si="43"/>
        <v>0.31134569826346137</v>
      </c>
    </row>
    <row r="131" spans="1:12" x14ac:dyDescent="0.2">
      <c r="A131">
        <f t="shared" si="41"/>
        <v>24.000000000000007</v>
      </c>
      <c r="B131" s="21">
        <f t="shared" si="35"/>
        <v>1.3040611068147435E-6</v>
      </c>
      <c r="C131" s="21">
        <f t="shared" si="36"/>
        <v>9.0892450620345546E-7</v>
      </c>
      <c r="D131" s="21">
        <f t="shared" si="37"/>
        <v>6.9673582649664006E-7</v>
      </c>
      <c r="E131" s="21">
        <f t="shared" si="38"/>
        <v>5.9488044162721615E-7</v>
      </c>
      <c r="F131" s="21">
        <f t="shared" si="39"/>
        <v>5.4650891090081817E-7</v>
      </c>
      <c r="G131" s="21">
        <f t="shared" si="29"/>
        <v>5.003462649168507E-7</v>
      </c>
      <c r="H131">
        <f t="shared" si="43"/>
        <v>0.99966453737209748</v>
      </c>
      <c r="I131">
        <f t="shared" si="43"/>
        <v>0.96756675910520451</v>
      </c>
      <c r="J131">
        <f t="shared" si="43"/>
        <v>0.79810348200534476</v>
      </c>
      <c r="K131">
        <f t="shared" si="43"/>
        <v>0.5389245338408728</v>
      </c>
      <c r="L131">
        <f t="shared" si="43"/>
        <v>0.31678957732505186</v>
      </c>
    </row>
    <row r="132" spans="1:12" x14ac:dyDescent="0.2">
      <c r="A132">
        <f t="shared" si="41"/>
        <v>24.500000000000007</v>
      </c>
      <c r="B132" s="21">
        <f t="shared" ref="B132:B148" si="44">_xlfn.GAMMA(B$2/2)/_xlfn.GAMMA($A$2/2)/_xlfn.GAMMA((B$2-$A$2)/2)/(B$2-$A$2)*(H132)^(($A$2-2)/2)*(1-H132)^((B$2-$A$2)/2)</f>
        <v>1.0155776517775438E-6</v>
      </c>
      <c r="C132" s="21">
        <f t="shared" ref="C132:C148" si="45">_xlfn.GAMMA(C$2/2)/_xlfn.GAMMA($A$2/2)/_xlfn.GAMMA((C$2-$A$2)/2)/(C$2-$A$2)*(I132)^(($A$2-2)/2)*(1-I132)^((C$2-$A$2)/2)</f>
        <v>7.0705465609606447E-7</v>
      </c>
      <c r="D132" s="21">
        <f t="shared" ref="D132:D148" si="46">_xlfn.GAMMA(D$2/2)/_xlfn.GAMMA($A$2/2)/_xlfn.GAMMA((D$2-$A$2)/2)/(D$2-$A$2)*(J132)^(($A$2-2)/2)*(1-J132)^((D$2-$A$2)/2)</f>
        <v>5.40382243248736E-7</v>
      </c>
      <c r="E132" s="21">
        <f t="shared" ref="E132:E148" si="47">_xlfn.GAMMA(E$2/2)/_xlfn.GAMMA($A$2/2)/_xlfn.GAMMA((E$2-$A$2)/2)/(E$2-$A$2)*(K132)^(($A$2-2)/2)*(1-K132)^((E$2-$A$2)/2)</f>
        <v>4.6015465317464601E-7</v>
      </c>
      <c r="F132" s="21">
        <f t="shared" ref="F132:F148" si="48">_xlfn.GAMMA(F$2/2)/_xlfn.GAMMA($A$2/2)/_xlfn.GAMMA((F$2-$A$2)/2)/(F$2-$A$2)*(L132)^(($A$2-2)/2)*(1-L132)^((F$2-$A$2)/2)</f>
        <v>4.2203916633537595E-7</v>
      </c>
      <c r="G132" s="21">
        <f t="shared" si="29"/>
        <v>3.8567334124176875E-7</v>
      </c>
      <c r="H132">
        <f t="shared" si="43"/>
        <v>0.99971603701609679</v>
      </c>
      <c r="I132">
        <f t="shared" si="43"/>
        <v>0.96980261657768152</v>
      </c>
      <c r="J132">
        <f t="shared" si="43"/>
        <v>0.80472243716431435</v>
      </c>
      <c r="K132">
        <f t="shared" si="43"/>
        <v>0.54630158265389572</v>
      </c>
      <c r="L132">
        <f t="shared" si="43"/>
        <v>0.32219042199454972</v>
      </c>
    </row>
    <row r="133" spans="1:12" x14ac:dyDescent="0.2">
      <c r="A133">
        <f t="shared" si="41"/>
        <v>25.000000000000007</v>
      </c>
      <c r="B133" s="21">
        <f t="shared" si="44"/>
        <v>7.9091542637665678E-7</v>
      </c>
      <c r="C133" s="21">
        <f t="shared" si="45"/>
        <v>5.5006466739896181E-7</v>
      </c>
      <c r="D133" s="21">
        <f t="shared" si="46"/>
        <v>4.1918600266182119E-7</v>
      </c>
      <c r="E133" s="21">
        <f t="shared" si="47"/>
        <v>3.5601134738532618E-7</v>
      </c>
      <c r="F133" s="21">
        <f t="shared" si="48"/>
        <v>3.259849824439237E-7</v>
      </c>
      <c r="G133" s="21">
        <f t="shared" ref="G133:G148" si="49">_xlfn.CHISQ.DIST(A133,$A$2,0)</f>
        <v>2.9734390294685838E-7</v>
      </c>
      <c r="H133">
        <f t="shared" si="43"/>
        <v>0.99975963052358052</v>
      </c>
      <c r="I133">
        <f t="shared" si="43"/>
        <v>0.97188434025102799</v>
      </c>
      <c r="J133">
        <f t="shared" si="43"/>
        <v>0.81112439716243823</v>
      </c>
      <c r="K133">
        <f t="shared" si="43"/>
        <v>0.55356060122418405</v>
      </c>
      <c r="L133">
        <f t="shared" si="43"/>
        <v>0.32754857246299929</v>
      </c>
    </row>
    <row r="134" spans="1:12" x14ac:dyDescent="0.2">
      <c r="A134">
        <f>A133+5</f>
        <v>30.000000000000007</v>
      </c>
      <c r="B134" s="21">
        <f t="shared" si="44"/>
        <v>6.4915962154995176E-8</v>
      </c>
      <c r="C134" s="21">
        <f t="shared" si="45"/>
        <v>4.4822323367944008E-8</v>
      </c>
      <c r="D134" s="21">
        <f t="shared" si="46"/>
        <v>3.3326555650502283E-8</v>
      </c>
      <c r="E134" s="21">
        <f t="shared" si="47"/>
        <v>2.7611713845018922E-8</v>
      </c>
      <c r="F134" s="21">
        <f t="shared" si="48"/>
        <v>2.4880713064436189E-8</v>
      </c>
      <c r="G134" s="21">
        <f t="shared" si="49"/>
        <v>2.2280873345249582E-8</v>
      </c>
      <c r="H134">
        <f t="shared" ref="H134:L148" si="50">1-EXP(-$A134/(H$2-$A$2))</f>
        <v>0.99995460007023751</v>
      </c>
      <c r="I134">
        <f t="shared" si="50"/>
        <v>0.98623621326694966</v>
      </c>
      <c r="J134">
        <f t="shared" si="50"/>
        <v>0.86466471676338741</v>
      </c>
      <c r="K134">
        <f t="shared" si="50"/>
        <v>0.62006000076696099</v>
      </c>
      <c r="L134">
        <f t="shared" si="50"/>
        <v>0.37885484238454858</v>
      </c>
    </row>
    <row r="135" spans="1:12" x14ac:dyDescent="0.2">
      <c r="A135">
        <f t="shared" ref="A135:A148" si="51">A134+5</f>
        <v>35.000000000000007</v>
      </c>
      <c r="B135" s="21">
        <f t="shared" si="44"/>
        <v>5.3285285490985745E-9</v>
      </c>
      <c r="C135" s="21">
        <f t="shared" si="45"/>
        <v>3.666204704723824E-9</v>
      </c>
      <c r="D135" s="21">
        <f t="shared" si="46"/>
        <v>2.6768712234470934E-9</v>
      </c>
      <c r="E135" s="21">
        <f t="shared" si="47"/>
        <v>2.1696550785857781E-9</v>
      </c>
      <c r="F135" s="21">
        <f t="shared" si="48"/>
        <v>1.9254515101537507E-9</v>
      </c>
      <c r="G135" s="21">
        <f t="shared" si="49"/>
        <v>1.693255949894794E-9</v>
      </c>
      <c r="H135">
        <f t="shared" si="50"/>
        <v>0.99999142506089733</v>
      </c>
      <c r="I135">
        <f t="shared" si="50"/>
        <v>0.99326205300091452</v>
      </c>
      <c r="J135">
        <f t="shared" si="50"/>
        <v>0.90302803213559502</v>
      </c>
      <c r="K135">
        <f t="shared" si="50"/>
        <v>0.67665397943587269</v>
      </c>
      <c r="L135">
        <f t="shared" si="50"/>
        <v>0.42624657926256726</v>
      </c>
    </row>
    <row r="136" spans="1:12" x14ac:dyDescent="0.2">
      <c r="A136">
        <f t="shared" si="51"/>
        <v>40.000000000000007</v>
      </c>
      <c r="B136" s="21">
        <f t="shared" si="44"/>
        <v>4.3739073752247926E-10</v>
      </c>
      <c r="C136" s="21">
        <f t="shared" si="45"/>
        <v>3.0042071324863242E-10</v>
      </c>
      <c r="D136" s="21">
        <f t="shared" si="46"/>
        <v>2.1646108932884412E-10</v>
      </c>
      <c r="E136" s="21">
        <f t="shared" si="47"/>
        <v>1.7207719883768616E-10</v>
      </c>
      <c r="F136" s="21">
        <f t="shared" si="48"/>
        <v>1.5051075450329061E-10</v>
      </c>
      <c r="G136" s="21">
        <f t="shared" si="49"/>
        <v>1.300140934413592E-10</v>
      </c>
      <c r="H136">
        <f t="shared" si="50"/>
        <v>0.99999838040320765</v>
      </c>
      <c r="I136">
        <f t="shared" si="50"/>
        <v>0.99670149424406096</v>
      </c>
      <c r="J136">
        <f t="shared" si="50"/>
        <v>0.93051654877719847</v>
      </c>
      <c r="K136">
        <f t="shared" si="50"/>
        <v>0.72481799961648963</v>
      </c>
      <c r="L136">
        <f t="shared" si="50"/>
        <v>0.47002245164131573</v>
      </c>
    </row>
    <row r="137" spans="1:12" x14ac:dyDescent="0.2">
      <c r="A137">
        <f t="shared" si="51"/>
        <v>45.000000000000007</v>
      </c>
      <c r="B137" s="21">
        <f t="shared" si="44"/>
        <v>3.5903194498744009E-11</v>
      </c>
      <c r="C137" s="21">
        <f t="shared" si="45"/>
        <v>2.4639230818150889E-11</v>
      </c>
      <c r="D137" s="21">
        <f t="shared" si="46"/>
        <v>1.7583090737609252E-11</v>
      </c>
      <c r="E137" s="21">
        <f t="shared" si="47"/>
        <v>1.3741740101214457E-11</v>
      </c>
      <c r="F137" s="21">
        <f t="shared" si="48"/>
        <v>1.1855243476713057E-11</v>
      </c>
      <c r="G137" s="21">
        <f t="shared" si="49"/>
        <v>1.006185295268806E-11</v>
      </c>
      <c r="H137">
        <f t="shared" si="50"/>
        <v>0.99999969409767953</v>
      </c>
      <c r="I137">
        <f t="shared" si="50"/>
        <v>0.99838524401817941</v>
      </c>
      <c r="J137">
        <f t="shared" si="50"/>
        <v>0.95021293163213605</v>
      </c>
      <c r="K137">
        <f t="shared" si="50"/>
        <v>0.76580774613228253</v>
      </c>
      <c r="L137">
        <f t="shared" si="50"/>
        <v>0.51045834044304694</v>
      </c>
    </row>
    <row r="138" spans="1:12" x14ac:dyDescent="0.2">
      <c r="A138">
        <f t="shared" si="51"/>
        <v>50.000000000000007</v>
      </c>
      <c r="B138" s="21">
        <f t="shared" si="44"/>
        <v>2.947113309345423E-12</v>
      </c>
      <c r="C138" s="21">
        <f t="shared" si="45"/>
        <v>2.0216768529896619E-12</v>
      </c>
      <c r="D138" s="21">
        <f t="shared" si="46"/>
        <v>1.4327075223746881E-12</v>
      </c>
      <c r="E138" s="21">
        <f t="shared" si="47"/>
        <v>1.1031452404590905E-12</v>
      </c>
      <c r="F138" s="21">
        <f t="shared" si="48"/>
        <v>9.3937676250979059E-13</v>
      </c>
      <c r="G138" s="21">
        <f t="shared" si="49"/>
        <v>7.83543326550864E-13</v>
      </c>
      <c r="H138">
        <f t="shared" si="50"/>
        <v>0.99999994222251476</v>
      </c>
      <c r="I138">
        <f t="shared" si="50"/>
        <v>0.99920950967688005</v>
      </c>
      <c r="J138">
        <f t="shared" si="50"/>
        <v>0.96432600665274759</v>
      </c>
      <c r="K138">
        <f t="shared" si="50"/>
        <v>0.80069186322068786</v>
      </c>
      <c r="L138">
        <f t="shared" si="50"/>
        <v>0.54780907760344977</v>
      </c>
    </row>
    <row r="139" spans="1:12" x14ac:dyDescent="0.2">
      <c r="A139">
        <f t="shared" si="51"/>
        <v>55.000000000000007</v>
      </c>
      <c r="B139" s="21">
        <f t="shared" si="44"/>
        <v>2.4191378657823922E-13</v>
      </c>
      <c r="C139" s="21">
        <f t="shared" si="45"/>
        <v>1.6591584404641274E-13</v>
      </c>
      <c r="D139" s="21">
        <f t="shared" si="46"/>
        <v>1.1699197326662962E-13</v>
      </c>
      <c r="E139" s="21">
        <f t="shared" si="47"/>
        <v>8.8918229464028064E-14</v>
      </c>
      <c r="F139" s="21">
        <f t="shared" si="48"/>
        <v>7.4789576968878184E-14</v>
      </c>
      <c r="G139" s="21">
        <f t="shared" si="49"/>
        <v>6.1323999119483388E-14</v>
      </c>
      <c r="H139">
        <f t="shared" si="50"/>
        <v>0.99999998908724264</v>
      </c>
      <c r="I139">
        <f t="shared" si="50"/>
        <v>0.99961302205535618</v>
      </c>
      <c r="J139">
        <f t="shared" si="50"/>
        <v>0.97443846679349266</v>
      </c>
      <c r="K139">
        <f t="shared" si="50"/>
        <v>0.83037981517151804</v>
      </c>
      <c r="L139">
        <f t="shared" si="50"/>
        <v>0.58231005205379427</v>
      </c>
    </row>
    <row r="140" spans="1:12" x14ac:dyDescent="0.2">
      <c r="A140">
        <f t="shared" si="51"/>
        <v>60.000000000000007</v>
      </c>
      <c r="B140" s="21">
        <f t="shared" si="44"/>
        <v>1.9857492104810045E-14</v>
      </c>
      <c r="C140" s="21">
        <f t="shared" si="45"/>
        <v>1.3617856366749884E-14</v>
      </c>
      <c r="D140" s="21">
        <f t="shared" si="46"/>
        <v>9.5677789951011766E-15</v>
      </c>
      <c r="E140" s="21">
        <f t="shared" si="47"/>
        <v>7.1902838228490625E-15</v>
      </c>
      <c r="F140" s="21">
        <f t="shared" si="48"/>
        <v>5.9777072539986164E-15</v>
      </c>
      <c r="G140" s="21">
        <f t="shared" si="49"/>
        <v>4.8194777934967936E-15</v>
      </c>
      <c r="H140">
        <f t="shared" si="50"/>
        <v>0.99999999793884642</v>
      </c>
      <c r="I140">
        <f t="shared" si="50"/>
        <v>0.99981055817476716</v>
      </c>
      <c r="J140">
        <f t="shared" si="50"/>
        <v>0.98168436111126578</v>
      </c>
      <c r="K140">
        <f t="shared" si="50"/>
        <v>0.8556455969827983</v>
      </c>
      <c r="L140">
        <f t="shared" si="50"/>
        <v>0.61417869317087592</v>
      </c>
    </row>
    <row r="141" spans="1:12" x14ac:dyDescent="0.2">
      <c r="A141">
        <f t="shared" si="51"/>
        <v>65</v>
      </c>
      <c r="B141" s="21">
        <f t="shared" si="44"/>
        <v>1.6300019958436847E-15</v>
      </c>
      <c r="C141" s="21">
        <f t="shared" si="45"/>
        <v>1.1177676669204928E-15</v>
      </c>
      <c r="D141" s="21">
        <f t="shared" si="46"/>
        <v>7.8330250084653815E-16</v>
      </c>
      <c r="E141" s="21">
        <f t="shared" si="47"/>
        <v>5.8293532218645413E-16</v>
      </c>
      <c r="F141" s="21">
        <f t="shared" si="48"/>
        <v>4.7932761299813418E-16</v>
      </c>
      <c r="G141" s="21">
        <f t="shared" si="49"/>
        <v>3.8008674604720888E-16</v>
      </c>
      <c r="H141">
        <f t="shared" si="50"/>
        <v>0.99999999961069841</v>
      </c>
      <c r="I141">
        <f t="shared" si="50"/>
        <v>0.99990726033448596</v>
      </c>
      <c r="J141">
        <f t="shared" si="50"/>
        <v>0.98687627126305899</v>
      </c>
      <c r="K141">
        <f t="shared" si="50"/>
        <v>0.87714791319485919</v>
      </c>
      <c r="L141">
        <f t="shared" si="50"/>
        <v>0.64361584104364289</v>
      </c>
    </row>
    <row r="142" spans="1:12" x14ac:dyDescent="0.2">
      <c r="A142">
        <f t="shared" si="51"/>
        <v>70</v>
      </c>
      <c r="B142" s="21">
        <f t="shared" si="44"/>
        <v>1.3379885937402135E-16</v>
      </c>
      <c r="C142" s="21">
        <f t="shared" si="45"/>
        <v>9.1749785519922767E-17</v>
      </c>
      <c r="D142" s="21">
        <f t="shared" si="46"/>
        <v>6.4176537331260702E-17</v>
      </c>
      <c r="E142" s="21">
        <f t="shared" si="47"/>
        <v>4.7358785452846075E-17</v>
      </c>
      <c r="F142" s="21">
        <f t="shared" si="48"/>
        <v>3.8539920026826591E-17</v>
      </c>
      <c r="G142" s="21">
        <f t="shared" si="49"/>
        <v>3.0064513407082038E-17</v>
      </c>
      <c r="H142">
        <f t="shared" si="50"/>
        <v>0.99999999992647037</v>
      </c>
      <c r="I142">
        <f t="shared" si="50"/>
        <v>0.99995460007023751</v>
      </c>
      <c r="J142">
        <f t="shared" si="50"/>
        <v>0.99059643744850479</v>
      </c>
      <c r="K142">
        <f t="shared" si="50"/>
        <v>0.89544735098534289</v>
      </c>
      <c r="L142">
        <f t="shared" si="50"/>
        <v>0.67080701219209438</v>
      </c>
    </row>
    <row r="143" spans="1:12" x14ac:dyDescent="0.2">
      <c r="A143">
        <f t="shared" si="51"/>
        <v>75</v>
      </c>
      <c r="B143" s="21">
        <f t="shared" si="44"/>
        <v>1.0982805929378674E-17</v>
      </c>
      <c r="C143" s="21">
        <f t="shared" si="45"/>
        <v>7.5311937478504557E-18</v>
      </c>
      <c r="D143" s="21">
        <f t="shared" si="46"/>
        <v>5.260857461179149E-18</v>
      </c>
      <c r="E143" s="21">
        <f t="shared" si="47"/>
        <v>3.8540752193438848E-18</v>
      </c>
      <c r="F143" s="21">
        <f t="shared" si="48"/>
        <v>3.105936903039088E-18</v>
      </c>
      <c r="G143" s="21">
        <f t="shared" si="49"/>
        <v>2.3841652996955061E-18</v>
      </c>
      <c r="H143">
        <f t="shared" si="50"/>
        <v>0.99999999998611211</v>
      </c>
      <c r="I143">
        <f t="shared" si="50"/>
        <v>0.99997777484304029</v>
      </c>
      <c r="J143">
        <f t="shared" si="50"/>
        <v>0.99326205300091452</v>
      </c>
      <c r="K143">
        <f t="shared" si="50"/>
        <v>0.91102099524511571</v>
      </c>
      <c r="L143">
        <f t="shared" si="50"/>
        <v>0.69592356871516659</v>
      </c>
    </row>
    <row r="144" spans="1:12" x14ac:dyDescent="0.2">
      <c r="A144">
        <f t="shared" si="51"/>
        <v>80</v>
      </c>
      <c r="B144" s="21">
        <f t="shared" si="44"/>
        <v>9.0154432699273397E-19</v>
      </c>
      <c r="C144" s="21">
        <f t="shared" si="45"/>
        <v>6.1819452165129471E-19</v>
      </c>
      <c r="D144" s="21">
        <f t="shared" si="46"/>
        <v>4.3142287356200982E-19</v>
      </c>
      <c r="E144" s="21">
        <f t="shared" si="47"/>
        <v>3.1408529420162801E-19</v>
      </c>
      <c r="F144" s="21">
        <f t="shared" si="48"/>
        <v>2.5080452392267564E-19</v>
      </c>
      <c r="G144" s="21">
        <f t="shared" si="49"/>
        <v>1.8948978202064923E-19</v>
      </c>
      <c r="H144">
        <f t="shared" si="50"/>
        <v>0.99999999999737688</v>
      </c>
      <c r="I144">
        <f t="shared" si="50"/>
        <v>0.99998911985977801</v>
      </c>
      <c r="J144">
        <f t="shared" si="50"/>
        <v>0.9951720500061686</v>
      </c>
      <c r="K144">
        <f t="shared" si="50"/>
        <v>0.92427486666492964</v>
      </c>
      <c r="L144">
        <f t="shared" si="50"/>
        <v>0.71912379823571837</v>
      </c>
    </row>
    <row r="145" spans="1:12" x14ac:dyDescent="0.2">
      <c r="A145">
        <f t="shared" si="51"/>
        <v>85</v>
      </c>
      <c r="B145" s="21">
        <f t="shared" si="44"/>
        <v>7.4014113748248087E-20</v>
      </c>
      <c r="C145" s="21">
        <f t="shared" si="45"/>
        <v>5.0744355542013042E-20</v>
      </c>
      <c r="D145" s="21">
        <f t="shared" si="46"/>
        <v>3.5389020637991065E-20</v>
      </c>
      <c r="E145" s="21">
        <f t="shared" si="47"/>
        <v>2.5625799399929285E-20</v>
      </c>
      <c r="F145" s="21">
        <f t="shared" si="48"/>
        <v>2.0287225271665347E-20</v>
      </c>
      <c r="G145" s="21">
        <f t="shared" si="49"/>
        <v>1.5089856927036912E-20</v>
      </c>
      <c r="H145">
        <f t="shared" si="50"/>
        <v>0.99999999999950451</v>
      </c>
      <c r="I145">
        <f t="shared" si="50"/>
        <v>0.99999467371809958</v>
      </c>
      <c r="J145">
        <f t="shared" si="50"/>
        <v>0.99654062266353527</v>
      </c>
      <c r="K145">
        <f t="shared" si="50"/>
        <v>0.93555450710635857</v>
      </c>
      <c r="L145">
        <f t="shared" si="50"/>
        <v>0.74055391144856431</v>
      </c>
    </row>
    <row r="146" spans="1:12" x14ac:dyDescent="0.2">
      <c r="A146">
        <f t="shared" si="51"/>
        <v>90</v>
      </c>
      <c r="B146" s="21">
        <f t="shared" si="44"/>
        <v>6.0759693568105351E-21</v>
      </c>
      <c r="C146" s="21">
        <f t="shared" si="45"/>
        <v>4.1653446926437416E-21</v>
      </c>
      <c r="D146" s="21">
        <f t="shared" si="46"/>
        <v>2.9034795071963203E-21</v>
      </c>
      <c r="E146" s="21">
        <f t="shared" si="47"/>
        <v>2.0927843522729013E-21</v>
      </c>
      <c r="F146" s="21">
        <f t="shared" si="48"/>
        <v>1.6434568574144965E-21</v>
      </c>
      <c r="G146" s="21">
        <f t="shared" si="49"/>
        <v>1.2037522875785265E-21</v>
      </c>
      <c r="H146">
        <f t="shared" si="50"/>
        <v>0.99999999999990641</v>
      </c>
      <c r="I146">
        <f t="shared" si="50"/>
        <v>0.99999739256311915</v>
      </c>
      <c r="J146">
        <f t="shared" si="50"/>
        <v>0.99752124782333362</v>
      </c>
      <c r="K146">
        <f t="shared" si="50"/>
        <v>0.94515398822835861</v>
      </c>
      <c r="L146">
        <f t="shared" si="50"/>
        <v>0.76034896355822423</v>
      </c>
    </row>
    <row r="147" spans="1:12" x14ac:dyDescent="0.2">
      <c r="A147">
        <f t="shared" si="51"/>
        <v>95</v>
      </c>
      <c r="B147" s="21">
        <f t="shared" si="44"/>
        <v>4.9770258846964265E-22</v>
      </c>
      <c r="C147" s="21">
        <f t="shared" si="45"/>
        <v>3.4191208582915296E-22</v>
      </c>
      <c r="D147" s="21">
        <f t="shared" si="46"/>
        <v>2.3824821573971816E-22</v>
      </c>
      <c r="E147" s="21">
        <f t="shared" si="47"/>
        <v>1.7104854847660657E-22</v>
      </c>
      <c r="F147" s="21">
        <f t="shared" si="48"/>
        <v>1.333097710316289E-22</v>
      </c>
      <c r="G147" s="21">
        <f t="shared" si="49"/>
        <v>9.6174596471108229E-23</v>
      </c>
      <c r="H147">
        <f t="shared" si="50"/>
        <v>0.99999999999998235</v>
      </c>
      <c r="I147">
        <f t="shared" si="50"/>
        <v>0.99999872355102215</v>
      </c>
      <c r="J147">
        <f t="shared" si="50"/>
        <v>0.99822389645426557</v>
      </c>
      <c r="K147">
        <f t="shared" si="50"/>
        <v>0.95332357823347758</v>
      </c>
      <c r="L147">
        <f t="shared" si="50"/>
        <v>0.77863370541340338</v>
      </c>
    </row>
    <row r="148" spans="1:12" x14ac:dyDescent="0.2">
      <c r="A148">
        <f t="shared" si="51"/>
        <v>100</v>
      </c>
      <c r="B148" s="21">
        <f t="shared" si="44"/>
        <v>4.0790224449536246E-23</v>
      </c>
      <c r="C148" s="21">
        <f t="shared" si="45"/>
        <v>2.8065843941531295E-23</v>
      </c>
      <c r="D148" s="21">
        <f t="shared" si="46"/>
        <v>1.9551674487157706E-23</v>
      </c>
      <c r="E148" s="21">
        <f t="shared" si="47"/>
        <v>1.3989598738895939E-23</v>
      </c>
      <c r="F148" s="21">
        <f t="shared" si="48"/>
        <v>1.0825947243177044E-23</v>
      </c>
      <c r="G148" s="21">
        <f t="shared" si="49"/>
        <v>7.6945986267064193E-24</v>
      </c>
      <c r="H148">
        <f t="shared" si="50"/>
        <v>0.99999999999999667</v>
      </c>
      <c r="I148">
        <f t="shared" si="50"/>
        <v>0.99999937512504911</v>
      </c>
      <c r="J148">
        <f t="shared" si="50"/>
        <v>0.9987273661986602</v>
      </c>
      <c r="K148">
        <f t="shared" si="50"/>
        <v>0.96027626661355892</v>
      </c>
      <c r="L148">
        <f t="shared" si="50"/>
        <v>0.79552336970215709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9878-67E4-A84C-897C-F09495CF605C}">
  <dimension ref="A1:L148"/>
  <sheetViews>
    <sheetView tabSelected="1" topLeftCell="F1" workbookViewId="0">
      <selection activeCell="O32" sqref="O32"/>
    </sheetView>
  </sheetViews>
  <sheetFormatPr baseColWidth="10" defaultRowHeight="16" x14ac:dyDescent="0.2"/>
  <cols>
    <col min="2" max="7" width="8.1640625" customWidth="1"/>
  </cols>
  <sheetData>
    <row r="1" spans="1:12" x14ac:dyDescent="0.2">
      <c r="A1" s="5" t="s">
        <v>28</v>
      </c>
      <c r="B1" s="3" t="s">
        <v>27</v>
      </c>
      <c r="C1" s="3"/>
      <c r="D1" s="3"/>
      <c r="E1" s="3"/>
      <c r="F1" s="3"/>
      <c r="G1" s="3"/>
      <c r="H1" s="2" t="s">
        <v>26</v>
      </c>
      <c r="I1" s="2"/>
      <c r="J1" s="2"/>
      <c r="K1" s="2"/>
      <c r="L1" s="2"/>
    </row>
    <row r="2" spans="1:12" x14ac:dyDescent="0.2">
      <c r="A2" s="5">
        <v>3</v>
      </c>
      <c r="B2" s="2">
        <v>4</v>
      </c>
      <c r="C2" s="2">
        <v>8</v>
      </c>
      <c r="D2" s="2">
        <v>16</v>
      </c>
      <c r="E2" s="2">
        <v>32</v>
      </c>
      <c r="F2" s="2">
        <v>64</v>
      </c>
      <c r="G2" s="3" t="s">
        <v>19</v>
      </c>
      <c r="H2" s="2">
        <v>4</v>
      </c>
      <c r="I2" s="2">
        <v>8</v>
      </c>
      <c r="J2" s="2">
        <v>16</v>
      </c>
      <c r="K2" s="2">
        <v>32</v>
      </c>
      <c r="L2" s="2">
        <v>64</v>
      </c>
    </row>
    <row r="3" spans="1:12" x14ac:dyDescent="0.2">
      <c r="A3" s="2" t="s">
        <v>29</v>
      </c>
    </row>
    <row r="4" spans="1:12" x14ac:dyDescent="0.2">
      <c r="A4">
        <f t="shared" ref="A4:A7" si="0">A5/2</f>
        <v>3.1250000000000001E-4</v>
      </c>
      <c r="B4">
        <f t="shared" ref="B4:F35" si="1">_xlfn.GAMMA(B$2/2)/_xlfn.GAMMA($A$2/2)/_xlfn.GAMMA((B$2-$A$2)/2)/(B$2-$A$2)*(H4)^(($A$2-2)/2)*(1-H4)^((B$2-$A$2)/2)</f>
        <v>1.1251316638472415E-2</v>
      </c>
      <c r="C4">
        <f t="shared" si="1"/>
        <v>8.0512900029772114E-3</v>
      </c>
      <c r="D4">
        <f t="shared" si="1"/>
        <v>7.4491317176777995E-3</v>
      </c>
      <c r="E4">
        <f t="shared" si="1"/>
        <v>7.2317953542276447E-3</v>
      </c>
      <c r="F4">
        <f t="shared" si="1"/>
        <v>7.1375423925272505E-3</v>
      </c>
      <c r="G4">
        <f>_xlfn.CHISQ.DIST(A4,$A$2,0)</f>
        <v>7.0512679476506098E-3</v>
      </c>
      <c r="H4">
        <f t="shared" ref="H4:L19" si="2">1-EXP(-$A4/(H$2-$A$2))</f>
        <v>3.1245117696088176E-4</v>
      </c>
      <c r="I4">
        <f t="shared" si="2"/>
        <v>6.2498046915715477E-5</v>
      </c>
      <c r="J4">
        <f t="shared" si="2"/>
        <v>2.4038172616980269E-5</v>
      </c>
      <c r="K4">
        <f t="shared" si="2"/>
        <v>1.0775804009544032E-5</v>
      </c>
      <c r="L4">
        <f t="shared" si="2"/>
        <v>5.1229376973882523E-6</v>
      </c>
    </row>
    <row r="5" spans="1:12" x14ac:dyDescent="0.2">
      <c r="A5">
        <f t="shared" si="0"/>
        <v>6.2500000000000001E-4</v>
      </c>
      <c r="B5">
        <f t="shared" si="1"/>
        <v>1.5908035798946861E-2</v>
      </c>
      <c r="C5">
        <f t="shared" si="1"/>
        <v>1.1384286677150848E-2</v>
      </c>
      <c r="D5">
        <f t="shared" si="1"/>
        <v>1.0532953891708229E-2</v>
      </c>
      <c r="E5">
        <f t="shared" si="1"/>
        <v>1.0225677631417421E-2</v>
      </c>
      <c r="F5">
        <f t="shared" si="1"/>
        <v>1.0092419262076434E-2</v>
      </c>
      <c r="G5">
        <f t="shared" ref="G5:G68" si="3">_xlfn.CHISQ.DIST(A5,$A$2,0)</f>
        <v>9.9704407604095484E-3</v>
      </c>
      <c r="H5">
        <f t="shared" si="2"/>
        <v>6.2480472818371435E-4</v>
      </c>
      <c r="I5">
        <f t="shared" si="2"/>
        <v>1.2499218782546784E-4</v>
      </c>
      <c r="J5">
        <f t="shared" si="2"/>
        <v>4.8075767400179714E-5</v>
      </c>
      <c r="K5">
        <f t="shared" si="2"/>
        <v>2.1551491901194986E-5</v>
      </c>
      <c r="L5">
        <f t="shared" si="2"/>
        <v>1.0245849150325448E-5</v>
      </c>
    </row>
    <row r="6" spans="1:12" x14ac:dyDescent="0.2">
      <c r="A6">
        <f t="shared" si="0"/>
        <v>1.25E-3</v>
      </c>
      <c r="B6">
        <f t="shared" si="1"/>
        <v>2.2486817360340198E-2</v>
      </c>
      <c r="C6">
        <f t="shared" si="1"/>
        <v>1.6094279273002388E-2</v>
      </c>
      <c r="D6">
        <f t="shared" si="1"/>
        <v>1.4891013043368097E-2</v>
      </c>
      <c r="E6">
        <f t="shared" si="1"/>
        <v>1.4456695651634285E-2</v>
      </c>
      <c r="F6">
        <f t="shared" si="1"/>
        <v>1.4268340085105252E-2</v>
      </c>
      <c r="G6">
        <f t="shared" si="3"/>
        <v>1.4095926880709087E-2</v>
      </c>
      <c r="H6">
        <f t="shared" si="2"/>
        <v>1.2492190754190835E-3</v>
      </c>
      <c r="I6">
        <f t="shared" si="2"/>
        <v>2.4996875260396845E-4</v>
      </c>
      <c r="J6">
        <f t="shared" si="2"/>
        <v>9.6149223520969329E-5</v>
      </c>
      <c r="K6">
        <f t="shared" si="2"/>
        <v>4.3102519335591616E-5</v>
      </c>
      <c r="L6">
        <f t="shared" si="2"/>
        <v>2.0491593323068713E-5</v>
      </c>
    </row>
    <row r="7" spans="1:12" x14ac:dyDescent="0.2">
      <c r="A7">
        <f t="shared" si="0"/>
        <v>2.5000000000000001E-3</v>
      </c>
      <c r="B7">
        <f t="shared" si="1"/>
        <v>3.1771365569571421E-2</v>
      </c>
      <c r="C7">
        <f t="shared" si="1"/>
        <v>2.2745105476854974E-2</v>
      </c>
      <c r="D7">
        <f t="shared" si="1"/>
        <v>2.1045408902096781E-2</v>
      </c>
      <c r="E7">
        <f t="shared" si="1"/>
        <v>2.0431860845800121E-2</v>
      </c>
      <c r="F7">
        <f t="shared" si="1"/>
        <v>2.0165769143194755E-2</v>
      </c>
      <c r="G7">
        <f t="shared" si="3"/>
        <v>1.9922195704738216E-2</v>
      </c>
      <c r="H7">
        <f t="shared" si="2"/>
        <v>2.4968776025399153E-3</v>
      </c>
      <c r="I7">
        <f t="shared" si="2"/>
        <v>4.99875020830709E-4</v>
      </c>
      <c r="J7">
        <f t="shared" si="2"/>
        <v>1.9228920236868952E-4</v>
      </c>
      <c r="K7">
        <f t="shared" si="2"/>
        <v>8.6203180843957838E-5</v>
      </c>
      <c r="L7">
        <f t="shared" si="2"/>
        <v>4.0982766740804699E-5</v>
      </c>
    </row>
    <row r="8" spans="1:12" x14ac:dyDescent="0.2">
      <c r="A8">
        <f>A9/2</f>
        <v>5.0000000000000001E-3</v>
      </c>
      <c r="B8">
        <f t="shared" si="1"/>
        <v>4.4847345978736283E-2</v>
      </c>
      <c r="C8">
        <f t="shared" si="1"/>
        <v>3.2122238687903648E-2</v>
      </c>
      <c r="D8">
        <f t="shared" si="1"/>
        <v>2.9724093550488061E-2</v>
      </c>
      <c r="E8">
        <f t="shared" si="1"/>
        <v>2.8858296569752157E-2</v>
      </c>
      <c r="F8">
        <f t="shared" si="1"/>
        <v>2.8482786278349846E-2</v>
      </c>
      <c r="G8">
        <f t="shared" si="3"/>
        <v>2.813904356065048E-2</v>
      </c>
      <c r="H8">
        <f t="shared" si="2"/>
        <v>4.9875208073176802E-3</v>
      </c>
      <c r="I8">
        <f t="shared" si="2"/>
        <v>9.9950016662497809E-4</v>
      </c>
      <c r="J8">
        <f t="shared" si="2"/>
        <v>3.8454142960009374E-4</v>
      </c>
      <c r="K8">
        <f t="shared" si="2"/>
        <v>1.7239893069964651E-4</v>
      </c>
      <c r="L8">
        <f t="shared" si="2"/>
        <v>8.196385389447336E-5</v>
      </c>
    </row>
    <row r="9" spans="1:12" x14ac:dyDescent="0.2">
      <c r="A9">
        <v>0.01</v>
      </c>
      <c r="B9">
        <f t="shared" si="1"/>
        <v>6.3186430070888797E-2</v>
      </c>
      <c r="C9">
        <f t="shared" si="1"/>
        <v>4.5302953863397888E-2</v>
      </c>
      <c r="D9">
        <f t="shared" si="1"/>
        <v>4.1927225671394466E-2</v>
      </c>
      <c r="E9">
        <f t="shared" si="1"/>
        <v>4.0708137717283037E-2</v>
      </c>
      <c r="F9">
        <f t="shared" si="1"/>
        <v>4.0179343226138232E-2</v>
      </c>
      <c r="G9">
        <f t="shared" si="3"/>
        <v>3.9695254747701213E-2</v>
      </c>
      <c r="H9">
        <f t="shared" si="2"/>
        <v>9.9501662508318933E-3</v>
      </c>
      <c r="I9">
        <f t="shared" si="2"/>
        <v>1.998001332666921E-3</v>
      </c>
      <c r="J9">
        <f t="shared" si="2"/>
        <v>7.6893498708907604E-4</v>
      </c>
      <c r="K9">
        <f t="shared" si="2"/>
        <v>3.4476814000783396E-4</v>
      </c>
      <c r="L9">
        <f t="shared" si="2"/>
        <v>1.6392098971573787E-4</v>
      </c>
    </row>
    <row r="10" spans="1:12" x14ac:dyDescent="0.2">
      <c r="A10">
        <f>0.01+A9</f>
        <v>0.02</v>
      </c>
      <c r="B10">
        <f t="shared" si="1"/>
        <v>8.8691974340824153E-2</v>
      </c>
      <c r="C10">
        <f t="shared" si="1"/>
        <v>6.3716660668779429E-2</v>
      </c>
      <c r="D10">
        <f t="shared" si="1"/>
        <v>5.8986978304576193E-2</v>
      </c>
      <c r="E10">
        <f t="shared" si="1"/>
        <v>5.7277931343736342E-2</v>
      </c>
      <c r="F10">
        <f t="shared" si="1"/>
        <v>5.6536453331613924E-2</v>
      </c>
      <c r="G10">
        <f t="shared" si="3"/>
        <v>5.585758033944685E-2</v>
      </c>
      <c r="H10">
        <f t="shared" si="2"/>
        <v>1.9801326693244747E-2</v>
      </c>
      <c r="I10">
        <f t="shared" si="2"/>
        <v>3.9920106560085156E-3</v>
      </c>
      <c r="J10">
        <f t="shared" si="2"/>
        <v>1.53727871316367E-3</v>
      </c>
      <c r="K10">
        <f t="shared" si="2"/>
        <v>6.8941741494543685E-4</v>
      </c>
      <c r="L10">
        <f t="shared" si="2"/>
        <v>3.278151093405457E-4</v>
      </c>
    </row>
    <row r="11" spans="1:12" x14ac:dyDescent="0.2">
      <c r="A11">
        <f t="shared" ref="A11:A18" si="4">0.01+A10</f>
        <v>0.03</v>
      </c>
      <c r="B11">
        <f t="shared" si="1"/>
        <v>0.1078145234080199</v>
      </c>
      <c r="C11">
        <f t="shared" si="1"/>
        <v>7.7608662263101147E-2</v>
      </c>
      <c r="D11">
        <f t="shared" si="1"/>
        <v>7.1869862682638008E-2</v>
      </c>
      <c r="E11">
        <f t="shared" si="1"/>
        <v>6.9794957618395534E-2</v>
      </c>
      <c r="F11">
        <f t="shared" si="1"/>
        <v>6.8894558289170904E-2</v>
      </c>
      <c r="G11">
        <f t="shared" si="3"/>
        <v>6.8070082341443489E-2</v>
      </c>
      <c r="H11">
        <f t="shared" si="2"/>
        <v>2.9554466451491845E-2</v>
      </c>
      <c r="I11">
        <f t="shared" si="2"/>
        <v>5.9820359460647232E-3</v>
      </c>
      <c r="J11">
        <f t="shared" si="2"/>
        <v>2.3050316328653286E-3</v>
      </c>
      <c r="K11">
        <f t="shared" si="2"/>
        <v>1.033947865793472E-3</v>
      </c>
      <c r="L11">
        <f t="shared" si="2"/>
        <v>4.9168236327912229E-4</v>
      </c>
    </row>
    <row r="12" spans="1:12" x14ac:dyDescent="0.2">
      <c r="A12">
        <f t="shared" si="4"/>
        <v>0.04</v>
      </c>
      <c r="B12">
        <f t="shared" si="1"/>
        <v>0.12356508164505124</v>
      </c>
      <c r="C12">
        <f t="shared" si="1"/>
        <v>8.9123287825860167E-2</v>
      </c>
      <c r="D12">
        <f t="shared" si="1"/>
        <v>8.2558392897348926E-2</v>
      </c>
      <c r="E12">
        <f t="shared" si="1"/>
        <v>8.0183408218760466E-2</v>
      </c>
      <c r="F12">
        <f t="shared" si="1"/>
        <v>7.9152569668160311E-2</v>
      </c>
      <c r="G12">
        <f t="shared" si="3"/>
        <v>7.8208538795091209E-2</v>
      </c>
      <c r="H12">
        <f t="shared" si="2"/>
        <v>3.9210560847676823E-2</v>
      </c>
      <c r="I12">
        <f t="shared" si="2"/>
        <v>7.9680851629393423E-3</v>
      </c>
      <c r="J12">
        <f t="shared" si="2"/>
        <v>3.0721942004854341E-3</v>
      </c>
      <c r="K12">
        <f t="shared" si="2"/>
        <v>1.3783595335187249E-3</v>
      </c>
      <c r="L12">
        <f t="shared" si="2"/>
        <v>6.5552275593516729E-4</v>
      </c>
    </row>
    <row r="13" spans="1:12" x14ac:dyDescent="0.2">
      <c r="A13">
        <f t="shared" si="4"/>
        <v>0.05</v>
      </c>
      <c r="B13">
        <f t="shared" si="1"/>
        <v>0.13712028305909968</v>
      </c>
      <c r="C13">
        <f t="shared" si="1"/>
        <v>9.9096407882360446E-2</v>
      </c>
      <c r="D13">
        <f t="shared" si="1"/>
        <v>9.1825075560477795E-2</v>
      </c>
      <c r="E13">
        <f t="shared" si="1"/>
        <v>8.9192968183940541E-2</v>
      </c>
      <c r="F13">
        <f t="shared" si="1"/>
        <v>8.8050282971006491E-2</v>
      </c>
      <c r="G13">
        <f t="shared" si="3"/>
        <v>8.7003696738629288E-2</v>
      </c>
      <c r="H13">
        <f t="shared" si="2"/>
        <v>4.8770575499285984E-2</v>
      </c>
      <c r="I13">
        <f t="shared" si="2"/>
        <v>9.9501662508318933E-3</v>
      </c>
      <c r="J13">
        <f t="shared" si="2"/>
        <v>3.8387668699666477E-3</v>
      </c>
      <c r="K13">
        <f t="shared" si="2"/>
        <v>1.7226524590739922E-3</v>
      </c>
      <c r="L13">
        <f t="shared" si="2"/>
        <v>8.1933629171193623E-4</v>
      </c>
    </row>
    <row r="14" spans="1:12" x14ac:dyDescent="0.2">
      <c r="A14">
        <f t="shared" si="4"/>
        <v>6.0000000000000005E-2</v>
      </c>
      <c r="B14">
        <f t="shared" si="1"/>
        <v>0.1490888166210827</v>
      </c>
      <c r="C14">
        <f t="shared" si="1"/>
        <v>0.1079593630581696</v>
      </c>
      <c r="D14">
        <f t="shared" si="1"/>
        <v>0.10006840687666826</v>
      </c>
      <c r="E14">
        <f t="shared" si="1"/>
        <v>9.7210312664484058E-2</v>
      </c>
      <c r="F14">
        <f t="shared" si="1"/>
        <v>9.5969252109692427E-2</v>
      </c>
      <c r="G14">
        <f t="shared" si="3"/>
        <v>9.4832425071354101E-2</v>
      </c>
      <c r="H14">
        <f t="shared" si="2"/>
        <v>5.823546641575128E-2</v>
      </c>
      <c r="I14">
        <f t="shared" si="2"/>
        <v>1.1928287138069482E-2</v>
      </c>
      <c r="J14">
        <f t="shared" si="2"/>
        <v>4.6047500949020215E-3</v>
      </c>
      <c r="K14">
        <f t="shared" si="2"/>
        <v>2.0668266833977489E-3</v>
      </c>
      <c r="L14">
        <f t="shared" si="2"/>
        <v>9.8312297501179646E-4</v>
      </c>
    </row>
    <row r="15" spans="1:12" x14ac:dyDescent="0.2">
      <c r="A15">
        <f t="shared" si="4"/>
        <v>7.0000000000000007E-2</v>
      </c>
      <c r="B15">
        <f t="shared" si="1"/>
        <v>0.15983541577322935</v>
      </c>
      <c r="C15">
        <f t="shared" si="1"/>
        <v>0.11596997386187613</v>
      </c>
      <c r="D15">
        <f t="shared" si="1"/>
        <v>0.10752648758578964</v>
      </c>
      <c r="E15">
        <f t="shared" si="1"/>
        <v>0.10446645012594881</v>
      </c>
      <c r="F15">
        <f t="shared" si="1"/>
        <v>0.10313741375593907</v>
      </c>
      <c r="G15">
        <f t="shared" si="3"/>
        <v>0.10191985073696701</v>
      </c>
      <c r="H15">
        <f t="shared" si="2"/>
        <v>6.7606180094051727E-2</v>
      </c>
      <c r="I15">
        <f t="shared" si="2"/>
        <v>1.3902455737138109E-2</v>
      </c>
      <c r="J15">
        <f t="shared" si="2"/>
        <v>5.3701443285363304E-3</v>
      </c>
      <c r="K15">
        <f t="shared" si="2"/>
        <v>2.4108822474142588E-3</v>
      </c>
      <c r="L15">
        <f t="shared" si="2"/>
        <v>1.1468828102364492E-3</v>
      </c>
    </row>
    <row r="16" spans="1:12" x14ac:dyDescent="0.2">
      <c r="A16">
        <f t="shared" si="4"/>
        <v>0.08</v>
      </c>
      <c r="B16">
        <f t="shared" si="1"/>
        <v>0.16959980570697816</v>
      </c>
      <c r="C16">
        <f t="shared" si="1"/>
        <v>0.12329726865399276</v>
      </c>
      <c r="D16">
        <f t="shared" si="1"/>
        <v>0.11435535930143817</v>
      </c>
      <c r="E16">
        <f t="shared" si="1"/>
        <v>0.11111275482976092</v>
      </c>
      <c r="F16">
        <f t="shared" si="1"/>
        <v>0.10970412118260013</v>
      </c>
      <c r="G16">
        <f t="shared" si="3"/>
        <v>0.10841347871048637</v>
      </c>
      <c r="H16">
        <f t="shared" si="2"/>
        <v>7.6883653613364245E-2</v>
      </c>
      <c r="I16">
        <f t="shared" si="2"/>
        <v>1.5872679944714863E-2</v>
      </c>
      <c r="J16">
        <f t="shared" si="2"/>
        <v>6.1349500237654064E-3</v>
      </c>
      <c r="K16">
        <f t="shared" si="2"/>
        <v>2.7548191920339082E-3</v>
      </c>
      <c r="L16">
        <f t="shared" si="2"/>
        <v>1.3106158017868186E-3</v>
      </c>
    </row>
    <row r="17" spans="1:12" x14ac:dyDescent="0.2">
      <c r="A17">
        <f t="shared" si="4"/>
        <v>0.09</v>
      </c>
      <c r="B17">
        <f t="shared" si="1"/>
        <v>0.17854997034947664</v>
      </c>
      <c r="C17">
        <f t="shared" si="1"/>
        <v>0.13005939001173253</v>
      </c>
      <c r="D17">
        <f t="shared" si="1"/>
        <v>0.12066404623012812</v>
      </c>
      <c r="E17">
        <f t="shared" si="1"/>
        <v>0.11725497628026978</v>
      </c>
      <c r="F17">
        <f t="shared" si="1"/>
        <v>0.11577370630290545</v>
      </c>
      <c r="G17">
        <f t="shared" si="3"/>
        <v>0.11441634463815725</v>
      </c>
      <c r="H17">
        <f t="shared" si="2"/>
        <v>8.6068814728771814E-2</v>
      </c>
      <c r="I17">
        <f t="shared" si="2"/>
        <v>1.7838967641699233E-2</v>
      </c>
      <c r="J17">
        <f t="shared" si="2"/>
        <v>6.8991676331371377E-3</v>
      </c>
      <c r="K17">
        <f t="shared" si="2"/>
        <v>3.0986375581528725E-3</v>
      </c>
      <c r="L17">
        <f t="shared" si="2"/>
        <v>1.4743219540630514E-3</v>
      </c>
    </row>
    <row r="18" spans="1:12" x14ac:dyDescent="0.2">
      <c r="A18">
        <f t="shared" si="4"/>
        <v>9.9999999999999992E-2</v>
      </c>
      <c r="B18">
        <f t="shared" si="1"/>
        <v>0.18680930611761826</v>
      </c>
      <c r="C18">
        <f t="shared" si="1"/>
        <v>0.13634289965477228</v>
      </c>
      <c r="D18">
        <f t="shared" si="1"/>
        <v>0.12653239862070351</v>
      </c>
      <c r="E18">
        <f t="shared" si="1"/>
        <v>0.12297055617778582</v>
      </c>
      <c r="F18">
        <f t="shared" si="1"/>
        <v>0.12142256845198438</v>
      </c>
      <c r="G18">
        <f t="shared" si="3"/>
        <v>0.12000389484301349</v>
      </c>
      <c r="H18">
        <f t="shared" si="2"/>
        <v>9.5162581964040371E-2</v>
      </c>
      <c r="I18">
        <f t="shared" si="2"/>
        <v>1.9801326693244747E-2</v>
      </c>
      <c r="J18">
        <f t="shared" si="2"/>
        <v>7.6627976088513572E-3</v>
      </c>
      <c r="K18">
        <f t="shared" si="2"/>
        <v>3.442337386653338E-3</v>
      </c>
      <c r="L18">
        <f t="shared" si="2"/>
        <v>1.6380012714649617E-3</v>
      </c>
    </row>
    <row r="19" spans="1:12" x14ac:dyDescent="0.2">
      <c r="A19">
        <f>0.02+A18</f>
        <v>0.12</v>
      </c>
      <c r="B19">
        <f t="shared" si="1"/>
        <v>0.20161113536169487</v>
      </c>
      <c r="C19">
        <f t="shared" si="1"/>
        <v>0.14772279024729493</v>
      </c>
      <c r="D19">
        <f t="shared" si="1"/>
        <v>0.13717741614316009</v>
      </c>
      <c r="E19">
        <f t="shared" si="1"/>
        <v>0.13334415526703219</v>
      </c>
      <c r="F19">
        <f t="shared" si="1"/>
        <v>0.13167747990848033</v>
      </c>
      <c r="G19">
        <f t="shared" si="3"/>
        <v>0.13014965461318354</v>
      </c>
      <c r="H19">
        <f t="shared" si="2"/>
        <v>0.11307956328284252</v>
      </c>
      <c r="I19">
        <f t="shared" si="2"/>
        <v>2.3714290242090708E-2</v>
      </c>
      <c r="J19">
        <f t="shared" si="2"/>
        <v>9.1882964663676514E-3</v>
      </c>
      <c r="K19">
        <f t="shared" si="2"/>
        <v>4.1293815942562428E-3</v>
      </c>
      <c r="L19">
        <f t="shared" si="2"/>
        <v>1.9652794192395184E-3</v>
      </c>
    </row>
    <row r="20" spans="1:12" x14ac:dyDescent="0.2">
      <c r="A20">
        <f t="shared" ref="A20:A28" si="5">0.02+A19</f>
        <v>0.13999999999999999</v>
      </c>
      <c r="B20">
        <f t="shared" si="1"/>
        <v>0.2145460524725861</v>
      </c>
      <c r="C20">
        <f t="shared" si="1"/>
        <v>0.15781400432198467</v>
      </c>
      <c r="D20">
        <f t="shared" si="1"/>
        <v>0.1466379262896195</v>
      </c>
      <c r="E20">
        <f t="shared" si="1"/>
        <v>0.14257048009365889</v>
      </c>
      <c r="F20">
        <f t="shared" si="1"/>
        <v>0.14080120480803895</v>
      </c>
      <c r="G20">
        <f t="shared" si="3"/>
        <v>0.13917892249687608</v>
      </c>
      <c r="H20">
        <f t="shared" ref="H20:L35" si="6">1-EXP(-$A20/(H$2-$A$2))</f>
        <v>0.13064176460119414</v>
      </c>
      <c r="I20">
        <f t="shared" si="6"/>
        <v>2.7611633198753149E-2</v>
      </c>
      <c r="J20">
        <f t="shared" si="6"/>
        <v>1.0711450206963402E-2</v>
      </c>
      <c r="K20">
        <f t="shared" si="6"/>
        <v>4.8159521416175632E-3</v>
      </c>
      <c r="L20">
        <f t="shared" si="6"/>
        <v>2.2924502802923463E-3</v>
      </c>
    </row>
    <row r="21" spans="1:12" x14ac:dyDescent="0.2">
      <c r="A21">
        <f t="shared" si="5"/>
        <v>0.15999999999999998</v>
      </c>
      <c r="B21">
        <f t="shared" si="1"/>
        <v>0.22597289567089979</v>
      </c>
      <c r="C21">
        <f t="shared" si="1"/>
        <v>0.16686545816739995</v>
      </c>
      <c r="D21">
        <f t="shared" si="1"/>
        <v>0.15514315673304249</v>
      </c>
      <c r="E21">
        <f t="shared" si="1"/>
        <v>0.15087171493154039</v>
      </c>
      <c r="F21">
        <f t="shared" si="1"/>
        <v>0.14901288269599769</v>
      </c>
      <c r="G21">
        <f t="shared" si="3"/>
        <v>0.1473080561213293</v>
      </c>
      <c r="H21">
        <f t="shared" si="6"/>
        <v>0.14785621103378865</v>
      </c>
      <c r="I21">
        <f t="shared" si="6"/>
        <v>3.1493417920802402E-2</v>
      </c>
      <c r="J21">
        <f t="shared" si="6"/>
        <v>1.2232262435736829E-2</v>
      </c>
      <c r="K21">
        <f t="shared" si="6"/>
        <v>5.5020493552870864E-3</v>
      </c>
      <c r="L21">
        <f t="shared" si="6"/>
        <v>2.6195138897936454E-3</v>
      </c>
    </row>
    <row r="22" spans="1:12" x14ac:dyDescent="0.2">
      <c r="A22">
        <f t="shared" si="5"/>
        <v>0.17999999999999997</v>
      </c>
      <c r="B22">
        <f t="shared" si="1"/>
        <v>0.23614550874087203</v>
      </c>
      <c r="C22">
        <f t="shared" si="1"/>
        <v>0.17505234305697859</v>
      </c>
      <c r="D22">
        <f t="shared" si="1"/>
        <v>0.16285431419467314</v>
      </c>
      <c r="E22">
        <f t="shared" si="1"/>
        <v>0.15840407074871024</v>
      </c>
      <c r="F22">
        <f t="shared" si="1"/>
        <v>0.15646656608888376</v>
      </c>
      <c r="G22">
        <f t="shared" si="3"/>
        <v>0.1546891364428444</v>
      </c>
      <c r="H22">
        <f t="shared" si="6"/>
        <v>0.164729788588728</v>
      </c>
      <c r="I22">
        <f t="shared" si="6"/>
        <v>3.5359706516876921E-2</v>
      </c>
      <c r="J22">
        <f t="shared" si="6"/>
        <v>1.3750736752244253E-2</v>
      </c>
      <c r="K22">
        <f t="shared" si="6"/>
        <v>6.1876735615890022E-3</v>
      </c>
      <c r="L22">
        <f t="shared" si="6"/>
        <v>2.9464702829019584E-3</v>
      </c>
    </row>
    <row r="23" spans="1:12" x14ac:dyDescent="0.2">
      <c r="A23">
        <f t="shared" si="5"/>
        <v>0.19999999999999996</v>
      </c>
      <c r="B23">
        <f t="shared" si="1"/>
        <v>0.24525210296938432</v>
      </c>
      <c r="C23">
        <f t="shared" si="1"/>
        <v>0.18250391473463365</v>
      </c>
      <c r="D23">
        <f t="shared" si="1"/>
        <v>0.16989024357708538</v>
      </c>
      <c r="E23">
        <f t="shared" si="1"/>
        <v>0.16528267840947861</v>
      </c>
      <c r="F23">
        <f t="shared" si="1"/>
        <v>0.16327578197817835</v>
      </c>
      <c r="G23">
        <f t="shared" si="3"/>
        <v>0.16143422587153616</v>
      </c>
      <c r="H23">
        <f t="shared" si="6"/>
        <v>0.18126924692201807</v>
      </c>
      <c r="I23">
        <f t="shared" si="6"/>
        <v>3.9210560847676823E-2</v>
      </c>
      <c r="J23">
        <f t="shared" si="6"/>
        <v>1.5266876750508418E-2</v>
      </c>
      <c r="K23">
        <f t="shared" si="6"/>
        <v>6.8728250866230134E-3</v>
      </c>
      <c r="L23">
        <f t="shared" si="6"/>
        <v>3.2733194947645039E-3</v>
      </c>
    </row>
    <row r="24" spans="1:12" x14ac:dyDescent="0.2">
      <c r="A24">
        <f t="shared" si="5"/>
        <v>0.21999999999999995</v>
      </c>
      <c r="B24">
        <f t="shared" si="1"/>
        <v>0.25343734540801593</v>
      </c>
      <c r="C24">
        <f t="shared" si="1"/>
        <v>0.18931905492658832</v>
      </c>
      <c r="D24">
        <f t="shared" si="1"/>
        <v>0.17634179213207124</v>
      </c>
      <c r="E24">
        <f t="shared" si="1"/>
        <v>0.1715955226138122</v>
      </c>
      <c r="F24">
        <f t="shared" si="1"/>
        <v>0.16952727949233634</v>
      </c>
      <c r="G24">
        <f t="shared" si="3"/>
        <v>0.16762894558034055</v>
      </c>
      <c r="H24">
        <f t="shared" si="6"/>
        <v>0.19748120203752151</v>
      </c>
      <c r="I24">
        <f t="shared" si="6"/>
        <v>4.3046042526953321E-2</v>
      </c>
      <c r="J24">
        <f t="shared" si="6"/>
        <v>1.6780686019027047E-2</v>
      </c>
      <c r="K24">
        <f t="shared" si="6"/>
        <v>7.5575042562638917E-3</v>
      </c>
      <c r="L24">
        <f t="shared" si="6"/>
        <v>3.6000615605169539E-3</v>
      </c>
    </row>
    <row r="25" spans="1:12" x14ac:dyDescent="0.2">
      <c r="A25">
        <f t="shared" si="5"/>
        <v>0.23999999999999994</v>
      </c>
      <c r="B25">
        <f t="shared" si="1"/>
        <v>0.26081564595157986</v>
      </c>
      <c r="C25">
        <f t="shared" si="1"/>
        <v>0.19557561223061709</v>
      </c>
      <c r="D25">
        <f t="shared" si="1"/>
        <v>0.18228042897347346</v>
      </c>
      <c r="E25">
        <f t="shared" si="1"/>
        <v>0.17741180236197487</v>
      </c>
      <c r="F25">
        <f t="shared" si="1"/>
        <v>0.17528927822480922</v>
      </c>
      <c r="G25">
        <f t="shared" si="3"/>
        <v>0.17334062129521516</v>
      </c>
      <c r="H25">
        <f t="shared" si="6"/>
        <v>0.21337213893344653</v>
      </c>
      <c r="I25">
        <f t="shared" si="6"/>
        <v>4.6866212922495265E-2</v>
      </c>
      <c r="J25">
        <f t="shared" si="6"/>
        <v>1.8292168140781384E-2</v>
      </c>
      <c r="K25">
        <f t="shared" si="6"/>
        <v>8.2417113961614774E-3</v>
      </c>
      <c r="L25">
        <f t="shared" si="6"/>
        <v>3.9266965152834343E-3</v>
      </c>
    </row>
    <row r="26" spans="1:12" x14ac:dyDescent="0.2">
      <c r="A26">
        <f t="shared" si="5"/>
        <v>0.25999999999999995</v>
      </c>
      <c r="B26">
        <f t="shared" si="1"/>
        <v>0.26747959700050056</v>
      </c>
      <c r="C26">
        <f t="shared" si="1"/>
        <v>0.20133632225663992</v>
      </c>
      <c r="D26">
        <f t="shared" si="1"/>
        <v>0.18776370630873374</v>
      </c>
      <c r="E26">
        <f t="shared" si="1"/>
        <v>0.18278722749154064</v>
      </c>
      <c r="F26">
        <f t="shared" si="1"/>
        <v>0.18061669349385365</v>
      </c>
      <c r="G26">
        <f t="shared" si="3"/>
        <v>0.17862344338710245</v>
      </c>
      <c r="H26">
        <f t="shared" si="6"/>
        <v>0.22894841419643364</v>
      </c>
      <c r="I26">
        <f t="shared" si="6"/>
        <v>5.067113315711036E-2</v>
      </c>
      <c r="J26">
        <f t="shared" si="6"/>
        <v>1.9801326693244747E-2</v>
      </c>
      <c r="K26">
        <f t="shared" si="6"/>
        <v>8.925446831741457E-3</v>
      </c>
      <c r="L26">
        <f t="shared" si="6"/>
        <v>4.2532243941765246E-3</v>
      </c>
    </row>
    <row r="27" spans="1:12" x14ac:dyDescent="0.2">
      <c r="A27">
        <f t="shared" si="5"/>
        <v>0.27999999999999997</v>
      </c>
      <c r="B27">
        <f t="shared" si="1"/>
        <v>0.27350557438951828</v>
      </c>
      <c r="C27">
        <f t="shared" si="1"/>
        <v>0.20665272769120999</v>
      </c>
      <c r="D27">
        <f t="shared" si="1"/>
        <v>0.19283887448525569</v>
      </c>
      <c r="E27">
        <f t="shared" si="1"/>
        <v>0.18776752432627883</v>
      </c>
      <c r="F27">
        <f t="shared" si="1"/>
        <v>0.18555459465650398</v>
      </c>
      <c r="G27">
        <f t="shared" si="3"/>
        <v>0.18352188191364646</v>
      </c>
      <c r="H27">
        <f t="shared" si="6"/>
        <v>0.24421625854427453</v>
      </c>
      <c r="I27">
        <f t="shared" si="6"/>
        <v>5.4460864109603713E-2</v>
      </c>
      <c r="J27">
        <f t="shared" si="6"/>
        <v>2.130816524839052E-2</v>
      </c>
      <c r="K27">
        <f t="shared" si="6"/>
        <v>9.6087108882048078E-3</v>
      </c>
      <c r="L27">
        <f t="shared" si="6"/>
        <v>4.579645232297147E-3</v>
      </c>
    </row>
    <row r="28" spans="1:12" x14ac:dyDescent="0.2">
      <c r="A28">
        <f t="shared" si="5"/>
        <v>0.3</v>
      </c>
      <c r="B28">
        <f t="shared" si="1"/>
        <v>0.27895759116788732</v>
      </c>
      <c r="C28">
        <f t="shared" si="1"/>
        <v>0.21156786935554378</v>
      </c>
      <c r="D28">
        <f t="shared" si="1"/>
        <v>0.19754536285839025</v>
      </c>
      <c r="E28">
        <f t="shared" si="1"/>
        <v>0.19239084120552666</v>
      </c>
      <c r="F28">
        <f t="shared" si="1"/>
        <v>0.19014057804728793</v>
      </c>
      <c r="G28">
        <f t="shared" si="3"/>
        <v>0.18807302976825618</v>
      </c>
      <c r="H28">
        <f t="shared" si="6"/>
        <v>0.25918177931828212</v>
      </c>
      <c r="I28">
        <f t="shared" si="6"/>
        <v>5.823546641575128E-2</v>
      </c>
      <c r="J28">
        <f t="shared" si="6"/>
        <v>2.2812687372701257E-2</v>
      </c>
      <c r="K28">
        <f t="shared" si="6"/>
        <v>1.0291503890528797E-2</v>
      </c>
      <c r="L28">
        <f t="shared" si="6"/>
        <v>4.9059590647351214E-3</v>
      </c>
    </row>
    <row r="29" spans="1:12" x14ac:dyDescent="0.2">
      <c r="A29">
        <f t="shared" ref="A29:A38" si="7">0.03+A28</f>
        <v>0.32999999999999996</v>
      </c>
      <c r="B29">
        <f t="shared" si="1"/>
        <v>0.28617627184705918</v>
      </c>
      <c r="C29">
        <f t="shared" si="1"/>
        <v>0.21826647553885775</v>
      </c>
      <c r="D29">
        <f t="shared" si="1"/>
        <v>0.20398546473577794</v>
      </c>
      <c r="E29">
        <f t="shared" si="1"/>
        <v>0.19872577744585659</v>
      </c>
      <c r="F29">
        <f t="shared" si="1"/>
        <v>0.19642799528393698</v>
      </c>
      <c r="G29">
        <f t="shared" si="3"/>
        <v>0.19431594824147727</v>
      </c>
      <c r="H29">
        <f t="shared" si="6"/>
        <v>0.28107626656807383</v>
      </c>
      <c r="I29">
        <f t="shared" si="6"/>
        <v>6.3869135708381153E-2</v>
      </c>
      <c r="J29">
        <f t="shared" si="6"/>
        <v>2.5065135039541775E-2</v>
      </c>
      <c r="K29">
        <f t="shared" si="6"/>
        <v>1.131481087783881E-2</v>
      </c>
      <c r="L29">
        <f t="shared" si="6"/>
        <v>5.3952292544671154E-3</v>
      </c>
    </row>
    <row r="30" spans="1:12" x14ac:dyDescent="0.2">
      <c r="A30">
        <f t="shared" si="7"/>
        <v>0.36</v>
      </c>
      <c r="B30">
        <f t="shared" si="1"/>
        <v>0.292376992544297</v>
      </c>
      <c r="C30">
        <f t="shared" si="1"/>
        <v>0.22424509286970964</v>
      </c>
      <c r="D30">
        <f t="shared" si="1"/>
        <v>0.20976336398126952</v>
      </c>
      <c r="E30">
        <f t="shared" si="1"/>
        <v>0.20441933590311395</v>
      </c>
      <c r="F30">
        <f t="shared" si="1"/>
        <v>0.20208305606081461</v>
      </c>
      <c r="G30">
        <f t="shared" si="3"/>
        <v>0.19993476173507982</v>
      </c>
      <c r="H30">
        <f t="shared" si="6"/>
        <v>0.30232367392896897</v>
      </c>
      <c r="I30">
        <f t="shared" si="6"/>
        <v>6.9469104188794262E-2</v>
      </c>
      <c r="J30">
        <f t="shared" si="6"/>
        <v>2.7312390743258974E-2</v>
      </c>
      <c r="K30">
        <f t="shared" si="6"/>
        <v>1.2337059819073293E-2</v>
      </c>
      <c r="L30">
        <f t="shared" si="6"/>
        <v>5.8842588786759409E-3</v>
      </c>
    </row>
    <row r="31" spans="1:12" x14ac:dyDescent="0.2">
      <c r="A31">
        <f t="shared" si="7"/>
        <v>0.39</v>
      </c>
      <c r="B31">
        <f t="shared" si="1"/>
        <v>0.29768415653593433</v>
      </c>
      <c r="C31">
        <f t="shared" si="1"/>
        <v>0.22958646683834502</v>
      </c>
      <c r="D31">
        <f t="shared" si="1"/>
        <v>0.21495468996379408</v>
      </c>
      <c r="E31">
        <f t="shared" si="1"/>
        <v>0.20954462895739204</v>
      </c>
      <c r="F31">
        <f t="shared" si="1"/>
        <v>0.20717778937502879</v>
      </c>
      <c r="G31">
        <f t="shared" si="3"/>
        <v>0.20500051182615481</v>
      </c>
      <c r="H31">
        <f t="shared" si="6"/>
        <v>0.32294312550183535</v>
      </c>
      <c r="I31">
        <f t="shared" si="6"/>
        <v>7.5035573456460725E-2</v>
      </c>
      <c r="J31">
        <f t="shared" si="6"/>
        <v>2.9554466451491845E-2</v>
      </c>
      <c r="K31">
        <f t="shared" si="6"/>
        <v>1.3358251808196608E-2</v>
      </c>
      <c r="L31">
        <f t="shared" si="6"/>
        <v>6.3730480556434266E-3</v>
      </c>
    </row>
    <row r="32" spans="1:12" x14ac:dyDescent="0.2">
      <c r="A32">
        <f t="shared" si="7"/>
        <v>0.42000000000000004</v>
      </c>
      <c r="B32">
        <f t="shared" si="1"/>
        <v>0.3022008621258902</v>
      </c>
      <c r="C32">
        <f t="shared" si="1"/>
        <v>0.23435895933839834</v>
      </c>
      <c r="D32">
        <f t="shared" si="1"/>
        <v>0.21962187554249007</v>
      </c>
      <c r="E32">
        <f t="shared" si="1"/>
        <v>0.21416199402307534</v>
      </c>
      <c r="F32">
        <f t="shared" si="1"/>
        <v>0.21177163100320895</v>
      </c>
      <c r="G32">
        <f t="shared" si="3"/>
        <v>0.20957181268214004</v>
      </c>
      <c r="H32">
        <f t="shared" si="6"/>
        <v>0.34295318018494325</v>
      </c>
      <c r="I32">
        <f t="shared" si="6"/>
        <v>8.056874390487534E-2</v>
      </c>
      <c r="J32">
        <f t="shared" si="6"/>
        <v>3.1791374104294001E-2</v>
      </c>
      <c r="K32">
        <f t="shared" si="6"/>
        <v>1.4378387938042247E-2</v>
      </c>
      <c r="L32">
        <f t="shared" si="6"/>
        <v>6.8615969035931146E-3</v>
      </c>
    </row>
    <row r="33" spans="1:12" x14ac:dyDescent="0.2">
      <c r="A33">
        <f t="shared" si="7"/>
        <v>0.45000000000000007</v>
      </c>
      <c r="B33">
        <f t="shared" si="1"/>
        <v>0.30601385516354684</v>
      </c>
      <c r="C33">
        <f t="shared" si="1"/>
        <v>0.23861995437005393</v>
      </c>
      <c r="D33">
        <f t="shared" si="1"/>
        <v>0.22381729017153748</v>
      </c>
      <c r="E33">
        <f t="shared" si="1"/>
        <v>0.21832202935391332</v>
      </c>
      <c r="F33">
        <f t="shared" si="1"/>
        <v>0.2159144172785292</v>
      </c>
      <c r="G33">
        <f t="shared" si="3"/>
        <v>0.21369780645415901</v>
      </c>
      <c r="H33">
        <f t="shared" si="6"/>
        <v>0.36237184837822678</v>
      </c>
      <c r="I33">
        <f t="shared" si="6"/>
        <v>8.6068814728771814E-2</v>
      </c>
      <c r="J33">
        <f t="shared" si="6"/>
        <v>3.4023125614196625E-2</v>
      </c>
      <c r="K33">
        <f t="shared" si="6"/>
        <v>1.5397469300313604E-2</v>
      </c>
      <c r="L33">
        <f t="shared" si="6"/>
        <v>7.3499055406908154E-3</v>
      </c>
    </row>
    <row r="34" spans="1:12" x14ac:dyDescent="0.2">
      <c r="A34">
        <f t="shared" si="7"/>
        <v>0.48000000000000009</v>
      </c>
      <c r="B34">
        <f t="shared" si="1"/>
        <v>0.30919705859396279</v>
      </c>
      <c r="C34">
        <f t="shared" si="1"/>
        <v>0.24241827528370224</v>
      </c>
      <c r="D34">
        <f t="shared" si="1"/>
        <v>0.22758546243566455</v>
      </c>
      <c r="E34">
        <f t="shared" si="1"/>
        <v>0.22206774715719682</v>
      </c>
      <c r="F34">
        <f t="shared" si="1"/>
        <v>0.21964850823052573</v>
      </c>
      <c r="G34">
        <f t="shared" si="3"/>
        <v>0.21742025904771578</v>
      </c>
      <c r="H34">
        <f t="shared" si="6"/>
        <v>0.38121660819385916</v>
      </c>
      <c r="I34">
        <f t="shared" si="6"/>
        <v>9.1535983931293918E-2</v>
      </c>
      <c r="J34">
        <f t="shared" si="6"/>
        <v>3.62497328662722E-2</v>
      </c>
      <c r="K34">
        <f t="shared" si="6"/>
        <v>1.641549698558542E-2</v>
      </c>
      <c r="L34">
        <f t="shared" si="6"/>
        <v>7.8379740850437196E-3</v>
      </c>
    </row>
    <row r="35" spans="1:12" x14ac:dyDescent="0.2">
      <c r="A35">
        <f t="shared" si="7"/>
        <v>0.51000000000000012</v>
      </c>
      <c r="B35">
        <f t="shared" si="1"/>
        <v>0.31181415403073182</v>
      </c>
      <c r="C35">
        <f t="shared" si="1"/>
        <v>0.24579594535804206</v>
      </c>
      <c r="D35">
        <f t="shared" si="1"/>
        <v>0.23096469789828347</v>
      </c>
      <c r="E35">
        <f t="shared" si="1"/>
        <v>0.22543614061043871</v>
      </c>
      <c r="F35">
        <f t="shared" si="1"/>
        <v>0.22301033266290299</v>
      </c>
      <c r="G35">
        <f t="shared" si="3"/>
        <v>0.22077508517296174</v>
      </c>
      <c r="H35">
        <f t="shared" si="6"/>
        <v>0.3995044211877341</v>
      </c>
      <c r="I35">
        <f t="shared" si="6"/>
        <v>9.6970448331123227E-2</v>
      </c>
      <c r="J35">
        <f t="shared" si="6"/>
        <v>3.8471207718197897E-2</v>
      </c>
      <c r="K35">
        <f t="shared" si="6"/>
        <v>1.7432472083304673E-2</v>
      </c>
      <c r="L35">
        <f t="shared" si="6"/>
        <v>8.3258026547013975E-3</v>
      </c>
    </row>
    <row r="36" spans="1:12" x14ac:dyDescent="0.2">
      <c r="A36">
        <f t="shared" si="7"/>
        <v>0.54000000000000015</v>
      </c>
      <c r="B36">
        <f t="shared" ref="B36:F67" si="8">_xlfn.GAMMA(B$2/2)/_xlfn.GAMMA($A$2/2)/_xlfn.GAMMA((B$2-$A$2)/2)/(B$2-$A$2)*(H36)^(($A$2-2)/2)*(1-H36)^((B$2-$A$2)/2)</f>
        <v>0.31392051272925314</v>
      </c>
      <c r="C36">
        <f t="shared" si="8"/>
        <v>0.24878949900287836</v>
      </c>
      <c r="D36">
        <f t="shared" si="8"/>
        <v>0.23398828330677809</v>
      </c>
      <c r="E36">
        <f t="shared" si="8"/>
        <v>0.22845935000492457</v>
      </c>
      <c r="F36">
        <f t="shared" si="8"/>
        <v>0.22603153787637018</v>
      </c>
      <c r="G36">
        <f t="shared" si="3"/>
        <v>0.22379348308090038</v>
      </c>
      <c r="H36">
        <f t="shared" ref="H36:L51" si="9">1-EXP(-$A36/(H$2-$A$2))</f>
        <v>0.41725174762601047</v>
      </c>
      <c r="I36">
        <f t="shared" si="9"/>
        <v>0.10237240356956512</v>
      </c>
      <c r="J36">
        <f t="shared" si="9"/>
        <v>4.06875620003182E-2</v>
      </c>
      <c r="K36">
        <f t="shared" si="9"/>
        <v>1.8448395681792018E-2</v>
      </c>
      <c r="L36">
        <f t="shared" si="9"/>
        <v>8.8133913676550213E-3</v>
      </c>
    </row>
    <row r="37" spans="1:12" x14ac:dyDescent="0.2">
      <c r="A37">
        <f t="shared" si="7"/>
        <v>0.57000000000000017</v>
      </c>
      <c r="B37">
        <f t="shared" si="8"/>
        <v>0.31556466840967395</v>
      </c>
      <c r="C37">
        <f t="shared" si="8"/>
        <v>0.25143097744846937</v>
      </c>
      <c r="D37">
        <f t="shared" si="8"/>
        <v>0.23668540048859144</v>
      </c>
      <c r="E37">
        <f t="shared" si="8"/>
        <v>0.23116554758016705</v>
      </c>
      <c r="F37">
        <f t="shared" si="8"/>
        <v>0.22873986197051133</v>
      </c>
      <c r="G37">
        <f t="shared" si="3"/>
        <v>0.22650279542987775</v>
      </c>
      <c r="H37">
        <f t="shared" si="9"/>
        <v>0.43447456130046302</v>
      </c>
      <c r="I37">
        <f t="shared" si="9"/>
        <v>0.1077420441175917</v>
      </c>
      <c r="J37">
        <f t="shared" si="9"/>
        <v>4.2898807515708515E-2</v>
      </c>
      <c r="K37">
        <f t="shared" si="9"/>
        <v>1.9463268868243011E-2</v>
      </c>
      <c r="L37">
        <f t="shared" si="9"/>
        <v>9.3007403418379209E-3</v>
      </c>
    </row>
    <row r="38" spans="1:12" x14ac:dyDescent="0.2">
      <c r="A38">
        <f t="shared" si="7"/>
        <v>0.6000000000000002</v>
      </c>
      <c r="B38">
        <f t="shared" si="8"/>
        <v>0.3167894601060412</v>
      </c>
      <c r="C38">
        <f t="shared" si="8"/>
        <v>0.253748697882831</v>
      </c>
      <c r="D38">
        <f t="shared" si="8"/>
        <v>0.23908183187773788</v>
      </c>
      <c r="E38">
        <f t="shared" si="8"/>
        <v>0.23357962047624573</v>
      </c>
      <c r="F38">
        <f t="shared" si="8"/>
        <v>0.23115980706536515</v>
      </c>
      <c r="G38">
        <f t="shared" si="3"/>
        <v>0.22892717363045581</v>
      </c>
      <c r="H38">
        <f t="shared" si="9"/>
        <v>0.45118836390597372</v>
      </c>
      <c r="I38">
        <f t="shared" si="9"/>
        <v>0.11307956328284252</v>
      </c>
      <c r="J38">
        <f t="shared" si="9"/>
        <v>4.5104956040237898E-2</v>
      </c>
      <c r="K38">
        <f t="shared" si="9"/>
        <v>2.0477092728728774E-2</v>
      </c>
      <c r="L38">
        <f t="shared" si="9"/>
        <v>9.7878496951254723E-3</v>
      </c>
    </row>
    <row r="39" spans="1:12" x14ac:dyDescent="0.2">
      <c r="A39">
        <f t="shared" ref="A39:A48" si="10">0.04+A38</f>
        <v>0.64000000000000024</v>
      </c>
      <c r="B39">
        <f t="shared" si="8"/>
        <v>0.31783532938325931</v>
      </c>
      <c r="C39">
        <f t="shared" si="8"/>
        <v>0.25637852922016113</v>
      </c>
      <c r="D39">
        <f t="shared" si="8"/>
        <v>0.24184862891253917</v>
      </c>
      <c r="E39">
        <f t="shared" si="8"/>
        <v>0.2363818882397006</v>
      </c>
      <c r="F39">
        <f t="shared" si="8"/>
        <v>0.23397514240058503</v>
      </c>
      <c r="G39">
        <f t="shared" si="3"/>
        <v>0.23175324220918625</v>
      </c>
      <c r="H39">
        <f t="shared" si="9"/>
        <v>0.47270757595695156</v>
      </c>
      <c r="I39">
        <f t="shared" si="9"/>
        <v>0.12014662085535621</v>
      </c>
      <c r="J39">
        <f t="shared" si="9"/>
        <v>4.803857905636344E-2</v>
      </c>
      <c r="K39">
        <f t="shared" si="9"/>
        <v>2.1827227466266197E-2</v>
      </c>
      <c r="L39">
        <f t="shared" si="9"/>
        <v>1.0436956292853794E-2</v>
      </c>
    </row>
    <row r="40" spans="1:12" x14ac:dyDescent="0.2">
      <c r="A40">
        <f t="shared" si="10"/>
        <v>0.68000000000000027</v>
      </c>
      <c r="B40">
        <f t="shared" si="8"/>
        <v>0.31828201082880192</v>
      </c>
      <c r="C40">
        <f t="shared" si="8"/>
        <v>0.25852988079187034</v>
      </c>
      <c r="D40">
        <f t="shared" si="8"/>
        <v>0.24416924669181594</v>
      </c>
      <c r="E40">
        <f t="shared" si="8"/>
        <v>0.23875011450981923</v>
      </c>
      <c r="F40">
        <f t="shared" si="8"/>
        <v>0.23636176946401485</v>
      </c>
      <c r="G40">
        <f t="shared" si="3"/>
        <v>0.23415551892011038</v>
      </c>
      <c r="H40">
        <f t="shared" si="9"/>
        <v>0.49338300763441056</v>
      </c>
      <c r="I40">
        <f t="shared" si="9"/>
        <v>0.12715736751128071</v>
      </c>
      <c r="J40">
        <f t="shared" si="9"/>
        <v>5.0963189412872367E-2</v>
      </c>
      <c r="K40">
        <f t="shared" si="9"/>
        <v>2.31755012327165E-2</v>
      </c>
      <c r="L40">
        <f t="shared" si="9"/>
        <v>1.1085637386436309E-2</v>
      </c>
    </row>
    <row r="41" spans="1:12" x14ac:dyDescent="0.2">
      <c r="A41">
        <f t="shared" si="10"/>
        <v>0.72000000000000031</v>
      </c>
      <c r="B41">
        <f t="shared" si="8"/>
        <v>0.31819813806522335</v>
      </c>
      <c r="C41">
        <f t="shared" si="8"/>
        <v>0.26024855070177461</v>
      </c>
      <c r="D41">
        <f t="shared" si="8"/>
        <v>0.2460853674757337</v>
      </c>
      <c r="E41">
        <f t="shared" si="8"/>
        <v>0.24072452394616706</v>
      </c>
      <c r="F41">
        <f t="shared" si="8"/>
        <v>0.23835928561436437</v>
      </c>
      <c r="G41">
        <f t="shared" si="3"/>
        <v>0.23617302951428618</v>
      </c>
      <c r="H41">
        <f t="shared" si="9"/>
        <v>0.51324774404002849</v>
      </c>
      <c r="I41">
        <f t="shared" si="9"/>
        <v>0.13411225194079501</v>
      </c>
      <c r="J41">
        <f t="shared" si="9"/>
        <v>5.3878814798405394E-2</v>
      </c>
      <c r="K41">
        <f t="shared" si="9"/>
        <v>2.4521916593167159E-2</v>
      </c>
      <c r="L41">
        <f t="shared" si="9"/>
        <v>1.1733893254800565E-2</v>
      </c>
    </row>
    <row r="42" spans="1:12" x14ac:dyDescent="0.2">
      <c r="A42">
        <f t="shared" si="10"/>
        <v>0.76000000000000034</v>
      </c>
      <c r="B42">
        <f t="shared" si="8"/>
        <v>0.31764362843777866</v>
      </c>
      <c r="C42">
        <f t="shared" si="8"/>
        <v>0.26157474242669326</v>
      </c>
      <c r="D42">
        <f t="shared" si="8"/>
        <v>0.24763358537600721</v>
      </c>
      <c r="E42">
        <f t="shared" si="8"/>
        <v>0.24234043046370413</v>
      </c>
      <c r="F42">
        <f t="shared" si="8"/>
        <v>0.24000245355788544</v>
      </c>
      <c r="G42">
        <f t="shared" si="3"/>
        <v>0.2378400343052692</v>
      </c>
      <c r="H42">
        <f t="shared" si="9"/>
        <v>0.53233357299009088</v>
      </c>
      <c r="I42">
        <f t="shared" si="9"/>
        <v>0.14101171925887657</v>
      </c>
      <c r="J42">
        <f t="shared" si="9"/>
        <v>5.6785482816538169E-2</v>
      </c>
      <c r="K42">
        <f t="shared" si="9"/>
        <v>2.5866476109169589E-2</v>
      </c>
      <c r="L42">
        <f t="shared" si="9"/>
        <v>1.2381724176691478E-2</v>
      </c>
    </row>
    <row r="43" spans="1:12" x14ac:dyDescent="0.2">
      <c r="A43">
        <f t="shared" si="10"/>
        <v>0.80000000000000038</v>
      </c>
      <c r="B43">
        <f t="shared" si="8"/>
        <v>0.31667111211891347</v>
      </c>
      <c r="C43">
        <f t="shared" si="8"/>
        <v>0.26254400095388403</v>
      </c>
      <c r="D43">
        <f t="shared" si="8"/>
        <v>0.24884626186830894</v>
      </c>
      <c r="E43">
        <f t="shared" si="8"/>
        <v>0.24362906433765349</v>
      </c>
      <c r="F43">
        <f t="shared" si="8"/>
        <v>0.2413220162394536</v>
      </c>
      <c r="G43">
        <f t="shared" si="3"/>
        <v>0.239186831934564</v>
      </c>
      <c r="H43">
        <f t="shared" si="9"/>
        <v>0.55067103588277866</v>
      </c>
      <c r="I43">
        <f t="shared" si="9"/>
        <v>0.14785621103378876</v>
      </c>
      <c r="J43">
        <f t="shared" si="9"/>
        <v>5.9683220986042951E-2</v>
      </c>
      <c r="K43">
        <f t="shared" si="9"/>
        <v>2.7209182338744697E-2</v>
      </c>
      <c r="L43">
        <f t="shared" si="9"/>
        <v>1.302913043067111E-2</v>
      </c>
    </row>
    <row r="44" spans="1:12" x14ac:dyDescent="0.2">
      <c r="A44">
        <f t="shared" si="10"/>
        <v>0.84000000000000041</v>
      </c>
      <c r="B44">
        <f t="shared" si="8"/>
        <v>0.31532706431415503</v>
      </c>
      <c r="C44">
        <f t="shared" si="8"/>
        <v>0.26318794978549431</v>
      </c>
      <c r="D44">
        <f t="shared" si="8"/>
        <v>0.24975219870898022</v>
      </c>
      <c r="E44">
        <f t="shared" si="8"/>
        <v>0.24461822257717497</v>
      </c>
      <c r="F44">
        <f t="shared" si="8"/>
        <v>0.24234533752976678</v>
      </c>
      <c r="G44">
        <f t="shared" si="3"/>
        <v>0.24024039123836591</v>
      </c>
      <c r="H44">
        <f t="shared" si="9"/>
        <v>0.56828947657092055</v>
      </c>
      <c r="I44">
        <f t="shared" si="9"/>
        <v>0.15464616531534137</v>
      </c>
      <c r="J44">
        <f t="shared" si="9"/>
        <v>6.257205674114874E-2</v>
      </c>
      <c r="K44">
        <f t="shared" si="9"/>
        <v>2.8550037836387654E-2</v>
      </c>
      <c r="L44">
        <f t="shared" si="9"/>
        <v>1.3676112295118892E-2</v>
      </c>
    </row>
    <row r="45" spans="1:12" x14ac:dyDescent="0.2">
      <c r="A45">
        <f t="shared" si="10"/>
        <v>0.88000000000000045</v>
      </c>
      <c r="B45">
        <f t="shared" si="8"/>
        <v>0.3136527144729136</v>
      </c>
      <c r="C45">
        <f t="shared" si="8"/>
        <v>0.26353487912032991</v>
      </c>
      <c r="D45">
        <f t="shared" si="8"/>
        <v>0.25037717447504282</v>
      </c>
      <c r="E45">
        <f t="shared" si="8"/>
        <v>0.24533278733030681</v>
      </c>
      <c r="F45">
        <f t="shared" si="8"/>
        <v>0.24309691284256707</v>
      </c>
      <c r="G45">
        <f t="shared" si="3"/>
        <v>0.24102485477575128</v>
      </c>
      <c r="H45">
        <f t="shared" si="9"/>
        <v>0.5852170883184189</v>
      </c>
      <c r="I45">
        <f t="shared" si="9"/>
        <v>0.16138201666292606</v>
      </c>
      <c r="J45">
        <f t="shared" si="9"/>
        <v>6.5452017431801623E-2</v>
      </c>
      <c r="K45">
        <f t="shared" si="9"/>
        <v>2.9889045153072336E-2</v>
      </c>
      <c r="L45">
        <f t="shared" si="9"/>
        <v>1.4322670048231956E-2</v>
      </c>
    </row>
    <row r="46" spans="1:12" x14ac:dyDescent="0.2">
      <c r="A46">
        <f t="shared" si="10"/>
        <v>0.92000000000000048</v>
      </c>
      <c r="B46">
        <f t="shared" si="8"/>
        <v>0.31168478532331145</v>
      </c>
      <c r="C46">
        <f t="shared" si="8"/>
        <v>0.2636102210418601</v>
      </c>
      <c r="D46">
        <f t="shared" si="8"/>
        <v>0.25074437762758806</v>
      </c>
      <c r="E46">
        <f t="shared" si="8"/>
        <v>0.24579514417852719</v>
      </c>
      <c r="F46">
        <f t="shared" si="8"/>
        <v>0.24359878109083291</v>
      </c>
      <c r="G46">
        <f t="shared" si="3"/>
        <v>0.24156194501712216</v>
      </c>
      <c r="H46">
        <f t="shared" si="9"/>
        <v>0.60148095891548603</v>
      </c>
      <c r="I46">
        <f t="shared" si="9"/>
        <v>0.16806419617332835</v>
      </c>
      <c r="J46">
        <f t="shared" si="9"/>
        <v>6.832313032392312E-2</v>
      </c>
      <c r="K46">
        <f t="shared" si="9"/>
        <v>3.1226206836256543E-2</v>
      </c>
      <c r="L46">
        <f t="shared" si="9"/>
        <v>1.4968803968024691E-2</v>
      </c>
    </row>
    <row r="47" spans="1:12" x14ac:dyDescent="0.2">
      <c r="A47">
        <f t="shared" si="10"/>
        <v>0.96000000000000052</v>
      </c>
      <c r="B47">
        <f t="shared" si="8"/>
        <v>0.30945610016268577</v>
      </c>
      <c r="C47">
        <f t="shared" si="8"/>
        <v>0.26343693768625481</v>
      </c>
      <c r="D47">
        <f t="shared" si="8"/>
        <v>0.25087475993788749</v>
      </c>
      <c r="E47">
        <f t="shared" si="8"/>
        <v>0.24602552340181388</v>
      </c>
      <c r="F47">
        <f t="shared" si="8"/>
        <v>0.2438708607357318</v>
      </c>
      <c r="G47">
        <f t="shared" si="3"/>
        <v>0.24187129564823129</v>
      </c>
      <c r="H47">
        <f t="shared" si="9"/>
        <v>0.61710711402488816</v>
      </c>
      <c r="I47">
        <f t="shared" si="9"/>
        <v>0.17469313150831767</v>
      </c>
      <c r="J47">
        <f t="shared" si="9"/>
        <v>7.1185422599668424E-2</v>
      </c>
      <c r="K47">
        <f t="shared" si="9"/>
        <v>3.2561525429886995E-2</v>
      </c>
      <c r="L47">
        <f t="shared" si="9"/>
        <v>1.5614514332329743E-2</v>
      </c>
    </row>
    <row r="48" spans="1:12" x14ac:dyDescent="0.2">
      <c r="A48">
        <f t="shared" si="10"/>
        <v>1.0000000000000004</v>
      </c>
      <c r="B48">
        <f t="shared" si="8"/>
        <v>0.30699608682240659</v>
      </c>
      <c r="C48">
        <f t="shared" si="8"/>
        <v>0.26303584152444004</v>
      </c>
      <c r="D48">
        <f t="shared" si="8"/>
        <v>0.25078732782941465</v>
      </c>
      <c r="E48">
        <f t="shared" si="8"/>
        <v>0.24604228120620697</v>
      </c>
      <c r="F48">
        <f t="shared" si="8"/>
        <v>0.24393122667840014</v>
      </c>
      <c r="G48">
        <f t="shared" si="3"/>
        <v>0.24197072451914337</v>
      </c>
      <c r="H48">
        <f t="shared" si="9"/>
        <v>0.63212055882855789</v>
      </c>
      <c r="I48">
        <f t="shared" si="9"/>
        <v>0.18126924692201818</v>
      </c>
      <c r="J48">
        <f t="shared" si="9"/>
        <v>7.4038921357684084E-2</v>
      </c>
      <c r="K48">
        <f t="shared" si="9"/>
        <v>3.3895003474403551E-2</v>
      </c>
      <c r="L48">
        <f t="shared" si="9"/>
        <v>1.6259801418797126E-2</v>
      </c>
    </row>
    <row r="49" spans="1:12" x14ac:dyDescent="0.2">
      <c r="A49">
        <f>0.1+A48</f>
        <v>1.1000000000000005</v>
      </c>
      <c r="B49">
        <f t="shared" si="8"/>
        <v>0.30000123362423714</v>
      </c>
      <c r="C49">
        <f t="shared" si="8"/>
        <v>0.26115660944862479</v>
      </c>
      <c r="D49">
        <f t="shared" si="8"/>
        <v>0.24972571566304907</v>
      </c>
      <c r="E49">
        <f t="shared" si="8"/>
        <v>0.24525576847122948</v>
      </c>
      <c r="F49">
        <f t="shared" si="8"/>
        <v>0.24326046878389795</v>
      </c>
      <c r="G49">
        <f t="shared" si="3"/>
        <v>0.24140398965467799</v>
      </c>
      <c r="H49">
        <f t="shared" si="9"/>
        <v>0.66712891630192062</v>
      </c>
      <c r="I49">
        <f t="shared" si="9"/>
        <v>0.19748120203752162</v>
      </c>
      <c r="J49">
        <f t="shared" si="9"/>
        <v>8.1134373696993722E-2</v>
      </c>
      <c r="K49">
        <f t="shared" si="9"/>
        <v>3.7220662823376216E-2</v>
      </c>
      <c r="L49">
        <f t="shared" si="9"/>
        <v>1.7871169114864305E-2</v>
      </c>
    </row>
    <row r="50" spans="1:12" x14ac:dyDescent="0.2">
      <c r="A50">
        <f t="shared" ref="A50:A78" si="11">0.1+A49</f>
        <v>1.2000000000000006</v>
      </c>
      <c r="B50">
        <f t="shared" si="8"/>
        <v>0.29206645580943952</v>
      </c>
      <c r="C50">
        <f t="shared" si="8"/>
        <v>0.25822142406084503</v>
      </c>
      <c r="D50">
        <f t="shared" si="8"/>
        <v>0.24763951970079776</v>
      </c>
      <c r="E50">
        <f t="shared" si="8"/>
        <v>0.24345958074497551</v>
      </c>
      <c r="F50">
        <f t="shared" si="8"/>
        <v>0.24158705816698142</v>
      </c>
      <c r="G50">
        <f t="shared" si="3"/>
        <v>0.23984131668207989</v>
      </c>
      <c r="H50">
        <f t="shared" si="9"/>
        <v>0.69880578808779803</v>
      </c>
      <c r="I50">
        <f t="shared" si="9"/>
        <v>0.21337213893344664</v>
      </c>
      <c r="J50">
        <f t="shared" si="9"/>
        <v>8.8175455021084148E-2</v>
      </c>
      <c r="K50">
        <f t="shared" si="9"/>
        <v>4.0534874130836562E-2</v>
      </c>
      <c r="L50">
        <f t="shared" si="9"/>
        <v>1.9479897388596568E-2</v>
      </c>
    </row>
    <row r="51" spans="1:12" x14ac:dyDescent="0.2">
      <c r="A51">
        <f t="shared" si="11"/>
        <v>1.3000000000000007</v>
      </c>
      <c r="B51">
        <f t="shared" si="8"/>
        <v>0.28346256890352711</v>
      </c>
      <c r="C51">
        <f t="shared" si="8"/>
        <v>0.25443538652733494</v>
      </c>
      <c r="D51">
        <f t="shared" si="8"/>
        <v>0.24471719307755696</v>
      </c>
      <c r="E51">
        <f t="shared" si="8"/>
        <v>0.24083605050147447</v>
      </c>
      <c r="F51">
        <f t="shared" si="8"/>
        <v>0.23909066104319071</v>
      </c>
      <c r="G51">
        <f t="shared" si="3"/>
        <v>0.2374599263336418</v>
      </c>
      <c r="H51">
        <f t="shared" si="9"/>
        <v>0.72746820696598757</v>
      </c>
      <c r="I51">
        <f t="shared" si="9"/>
        <v>0.22894841419643386</v>
      </c>
      <c r="J51">
        <f t="shared" si="9"/>
        <v>9.5162581964040482E-2</v>
      </c>
      <c r="K51">
        <f t="shared" si="9"/>
        <v>4.3837676804805992E-2</v>
      </c>
      <c r="L51">
        <f t="shared" si="9"/>
        <v>2.1085990563371015E-2</v>
      </c>
    </row>
    <row r="52" spans="1:12" x14ac:dyDescent="0.2">
      <c r="A52">
        <f t="shared" si="11"/>
        <v>1.4000000000000008</v>
      </c>
      <c r="B52">
        <f t="shared" si="8"/>
        <v>0.27440225033055882</v>
      </c>
      <c r="C52">
        <f t="shared" si="8"/>
        <v>0.24996618096715048</v>
      </c>
      <c r="D52">
        <f t="shared" si="8"/>
        <v>0.24111341321055915</v>
      </c>
      <c r="E52">
        <f t="shared" si="8"/>
        <v>0.23753500900527766</v>
      </c>
      <c r="F52">
        <f t="shared" si="8"/>
        <v>0.23591898839921482</v>
      </c>
      <c r="G52">
        <f t="shared" si="3"/>
        <v>0.23440558028311684</v>
      </c>
      <c r="H52">
        <f t="shared" ref="H52:L67" si="12">1-EXP(-$A52/(H$2-$A$2))</f>
        <v>0.75340303605839376</v>
      </c>
      <c r="I52">
        <f t="shared" si="12"/>
        <v>0.24421625854427464</v>
      </c>
      <c r="J52">
        <f t="shared" si="12"/>
        <v>0.10209616796736565</v>
      </c>
      <c r="K52">
        <f t="shared" si="12"/>
        <v>4.7129110117650086E-2</v>
      </c>
      <c r="L52">
        <f t="shared" si="12"/>
        <v>2.2689452955482969E-2</v>
      </c>
    </row>
    <row r="53" spans="1:12" x14ac:dyDescent="0.2">
      <c r="A53">
        <f t="shared" si="11"/>
        <v>1.5000000000000009</v>
      </c>
      <c r="B53">
        <f t="shared" si="8"/>
        <v>0.26505340771572294</v>
      </c>
      <c r="C53">
        <f t="shared" si="8"/>
        <v>0.2449522752155148</v>
      </c>
      <c r="D53">
        <f t="shared" si="8"/>
        <v>0.2369564852977305</v>
      </c>
      <c r="E53">
        <f t="shared" si="8"/>
        <v>0.23368091398416224</v>
      </c>
      <c r="F53">
        <f t="shared" si="8"/>
        <v>0.23219480589887267</v>
      </c>
      <c r="G53">
        <f t="shared" si="3"/>
        <v>0.23079948420818283</v>
      </c>
      <c r="H53">
        <f t="shared" si="12"/>
        <v>0.77686983985157032</v>
      </c>
      <c r="I53">
        <f t="shared" si="12"/>
        <v>0.25918177931828223</v>
      </c>
      <c r="J53">
        <f t="shared" si="12"/>
        <v>0.10897662330444369</v>
      </c>
      <c r="K53">
        <f t="shared" si="12"/>
        <v>5.0409213206545789E-2</v>
      </c>
      <c r="L53">
        <f t="shared" si="12"/>
        <v>2.4290288874158072E-2</v>
      </c>
    </row>
    <row r="54" spans="1:12" x14ac:dyDescent="0.2">
      <c r="A54">
        <f t="shared" si="11"/>
        <v>1.600000000000001</v>
      </c>
      <c r="B54">
        <f t="shared" si="8"/>
        <v>0.25554897316582231</v>
      </c>
      <c r="C54">
        <f t="shared" si="8"/>
        <v>0.23950890006569897</v>
      </c>
      <c r="D54">
        <f t="shared" si="8"/>
        <v>0.23235372970815107</v>
      </c>
      <c r="E54">
        <f t="shared" si="8"/>
        <v>0.22937803261312292</v>
      </c>
      <c r="F54">
        <f t="shared" si="8"/>
        <v>0.22802102966171475</v>
      </c>
      <c r="G54">
        <f t="shared" si="3"/>
        <v>0.22674330448995825</v>
      </c>
      <c r="H54">
        <f t="shared" si="12"/>
        <v>0.79810348200534476</v>
      </c>
      <c r="I54">
        <f t="shared" si="12"/>
        <v>0.27385096292630917</v>
      </c>
      <c r="J54">
        <f t="shared" si="12"/>
        <v>0.11580435510481701</v>
      </c>
      <c r="K54">
        <f t="shared" si="12"/>
        <v>5.3678025073946367E-2</v>
      </c>
      <c r="L54">
        <f t="shared" si="12"/>
        <v>2.5888502621562837E-2</v>
      </c>
    </row>
    <row r="55" spans="1:12" x14ac:dyDescent="0.2">
      <c r="A55">
        <f t="shared" si="11"/>
        <v>1.7000000000000011</v>
      </c>
      <c r="B55">
        <f t="shared" si="8"/>
        <v>0.24599424118935004</v>
      </c>
      <c r="C55">
        <f t="shared" si="8"/>
        <v>0.23373252121119148</v>
      </c>
      <c r="D55">
        <f t="shared" si="8"/>
        <v>0.22739550428453026</v>
      </c>
      <c r="E55">
        <f t="shared" si="8"/>
        <v>0.22471430868307121</v>
      </c>
      <c r="F55">
        <f t="shared" si="8"/>
        <v>0.2234845272836217</v>
      </c>
      <c r="G55">
        <f t="shared" si="3"/>
        <v>0.22232290927060971</v>
      </c>
      <c r="H55">
        <f t="shared" si="12"/>
        <v>0.81731647594726553</v>
      </c>
      <c r="I55">
        <f t="shared" si="12"/>
        <v>0.28822967723739046</v>
      </c>
      <c r="J55">
        <f t="shared" si="12"/>
        <v>0.12257976737827658</v>
      </c>
      <c r="K55">
        <f t="shared" si="12"/>
        <v>5.6935584588045929E-2</v>
      </c>
      <c r="L55">
        <f t="shared" si="12"/>
        <v>2.7484098492817299E-2</v>
      </c>
    </row>
    <row r="56" spans="1:12" x14ac:dyDescent="0.2">
      <c r="A56">
        <f t="shared" si="11"/>
        <v>1.8000000000000012</v>
      </c>
      <c r="B56">
        <f t="shared" si="8"/>
        <v>0.23647246866812399</v>
      </c>
      <c r="C56">
        <f t="shared" si="8"/>
        <v>0.2277042571387653</v>
      </c>
      <c r="D56">
        <f t="shared" si="8"/>
        <v>0.22215827403747229</v>
      </c>
      <c r="E56">
        <f t="shared" si="8"/>
        <v>0.21976431219301146</v>
      </c>
      <c r="F56">
        <f t="shared" si="8"/>
        <v>0.21865901623358869</v>
      </c>
      <c r="G56">
        <f t="shared" si="3"/>
        <v>0.2176112204517687</v>
      </c>
      <c r="H56">
        <f t="shared" si="12"/>
        <v>0.83470111177841366</v>
      </c>
      <c r="I56">
        <f t="shared" si="12"/>
        <v>0.30232367392896908</v>
      </c>
      <c r="J56">
        <f t="shared" si="12"/>
        <v>0.1293032610387681</v>
      </c>
      <c r="K56">
        <f t="shared" si="12"/>
        <v>6.0181930483240831E-2</v>
      </c>
      <c r="L56">
        <f t="shared" si="12"/>
        <v>2.9077080776006015E-2</v>
      </c>
    </row>
    <row r="57" spans="1:12" x14ac:dyDescent="0.2">
      <c r="A57">
        <f t="shared" si="11"/>
        <v>1.9000000000000012</v>
      </c>
      <c r="B57">
        <f t="shared" si="8"/>
        <v>0.22704921450582544</v>
      </c>
      <c r="C57">
        <f t="shared" si="8"/>
        <v>0.22149254042709704</v>
      </c>
      <c r="D57">
        <f t="shared" si="8"/>
        <v>0.21670699847688107</v>
      </c>
      <c r="E57">
        <f t="shared" si="8"/>
        <v>0.21459153213791818</v>
      </c>
      <c r="F57">
        <f t="shared" si="8"/>
        <v>0.2136073163428395</v>
      </c>
      <c r="G57">
        <f t="shared" si="3"/>
        <v>0.21267042966372285</v>
      </c>
      <c r="H57">
        <f t="shared" si="12"/>
        <v>0.85043138077736513</v>
      </c>
      <c r="I57">
        <f t="shared" si="12"/>
        <v>0.31613859078764428</v>
      </c>
      <c r="J57">
        <f t="shared" si="12"/>
        <v>0.13597523392811484</v>
      </c>
      <c r="K57">
        <f t="shared" si="12"/>
        <v>6.3417101360590755E-2</v>
      </c>
      <c r="L57">
        <f t="shared" si="12"/>
        <v>3.0667453752189378E-2</v>
      </c>
    </row>
    <row r="58" spans="1:12" x14ac:dyDescent="0.2">
      <c r="A58">
        <f t="shared" si="11"/>
        <v>2.0000000000000013</v>
      </c>
      <c r="B58">
        <f t="shared" si="8"/>
        <v>0.21777574589225893</v>
      </c>
      <c r="C58">
        <f t="shared" si="8"/>
        <v>0.21515522344484472</v>
      </c>
      <c r="D58">
        <f t="shared" si="8"/>
        <v>0.21109701887175852</v>
      </c>
      <c r="E58">
        <f t="shared" si="8"/>
        <v>0.20925018829354119</v>
      </c>
      <c r="F58">
        <f t="shared" si="8"/>
        <v>0.20838312941194456</v>
      </c>
      <c r="G58">
        <f t="shared" si="3"/>
        <v>0.20755374871029728</v>
      </c>
      <c r="H58">
        <f t="shared" si="12"/>
        <v>0.86466471676338752</v>
      </c>
      <c r="I58">
        <f t="shared" si="12"/>
        <v>0.32967995396436089</v>
      </c>
      <c r="J58">
        <f t="shared" si="12"/>
        <v>0.14259608083955877</v>
      </c>
      <c r="K58">
        <f t="shared" si="12"/>
        <v>6.6641135688277342E-2</v>
      </c>
      <c r="L58">
        <f t="shared" si="12"/>
        <v>3.2255221695415615E-2</v>
      </c>
    </row>
    <row r="59" spans="1:12" x14ac:dyDescent="0.2">
      <c r="A59">
        <f t="shared" si="11"/>
        <v>2.1000000000000014</v>
      </c>
      <c r="B59">
        <f t="shared" si="8"/>
        <v>0.20869174073120114</v>
      </c>
      <c r="C59">
        <f t="shared" si="8"/>
        <v>0.20874126779053948</v>
      </c>
      <c r="D59">
        <f t="shared" si="8"/>
        <v>0.20537557158834105</v>
      </c>
      <c r="E59">
        <f t="shared" si="8"/>
        <v>0.20378668358522595</v>
      </c>
      <c r="F59">
        <f t="shared" si="8"/>
        <v>0.20303246557398361</v>
      </c>
      <c r="G59">
        <f t="shared" si="3"/>
        <v>0.20230681235851691</v>
      </c>
      <c r="H59">
        <f t="shared" si="12"/>
        <v>0.87754357174701825</v>
      </c>
      <c r="I59">
        <f t="shared" si="12"/>
        <v>0.34295318018494336</v>
      </c>
      <c r="J59">
        <f t="shared" si="12"/>
        <v>0.14916619354112115</v>
      </c>
      <c r="K59">
        <f t="shared" si="12"/>
        <v>6.9854071802061823E-2</v>
      </c>
      <c r="L59">
        <f t="shared" si="12"/>
        <v>3.3840388872732108E-2</v>
      </c>
    </row>
    <row r="60" spans="1:12" x14ac:dyDescent="0.2">
      <c r="A60">
        <f t="shared" si="11"/>
        <v>2.2000000000000015</v>
      </c>
      <c r="B60">
        <f t="shared" si="8"/>
        <v>0.19982745102335508</v>
      </c>
      <c r="C60">
        <f t="shared" si="8"/>
        <v>0.20229211629526977</v>
      </c>
      <c r="D60">
        <f t="shared" si="8"/>
        <v>0.19958301680704013</v>
      </c>
      <c r="E60">
        <f t="shared" si="8"/>
        <v>0.19824078305904064</v>
      </c>
      <c r="F60">
        <f t="shared" si="8"/>
        <v>0.19759480103170468</v>
      </c>
      <c r="G60">
        <f t="shared" si="3"/>
        <v>0.19696881682091438</v>
      </c>
      <c r="H60">
        <f t="shared" si="12"/>
        <v>0.88919684163766632</v>
      </c>
      <c r="I60">
        <f t="shared" si="12"/>
        <v>0.35596357891685881</v>
      </c>
      <c r="J60">
        <f t="shared" si="12"/>
        <v>0.15568596079878416</v>
      </c>
      <c r="K60">
        <f t="shared" si="12"/>
        <v>7.3055947905740992E-2</v>
      </c>
      <c r="L60">
        <f t="shared" si="12"/>
        <v>3.5422959544196608E-2</v>
      </c>
    </row>
    <row r="61" spans="1:12" x14ac:dyDescent="0.2">
      <c r="A61">
        <f t="shared" si="11"/>
        <v>2.3000000000000016</v>
      </c>
      <c r="B61">
        <f t="shared" si="8"/>
        <v>0.1912054478427013</v>
      </c>
      <c r="C61">
        <f t="shared" si="8"/>
        <v>0.19584281910627616</v>
      </c>
      <c r="D61">
        <f t="shared" si="8"/>
        <v>0.19375384712508933</v>
      </c>
      <c r="E61">
        <f t="shared" si="8"/>
        <v>0.19264658155263481</v>
      </c>
      <c r="F61">
        <f t="shared" si="8"/>
        <v>0.19210402823929484</v>
      </c>
      <c r="G61">
        <f t="shared" si="3"/>
        <v>0.19157345407042367</v>
      </c>
      <c r="H61">
        <f t="shared" si="12"/>
        <v>0.89974115627719642</v>
      </c>
      <c r="I61">
        <f t="shared" si="12"/>
        <v>0.36871635449307427</v>
      </c>
      <c r="J61">
        <f t="shared" si="12"/>
        <v>0.16215576839949475</v>
      </c>
      <c r="K61">
        <f t="shared" si="12"/>
        <v>7.624680207160095E-2</v>
      </c>
      <c r="L61">
        <f t="shared" si="12"/>
        <v>3.7002937962889115E-2</v>
      </c>
    </row>
    <row r="62" spans="1:12" x14ac:dyDescent="0.2">
      <c r="A62">
        <f t="shared" si="11"/>
        <v>2.4000000000000017</v>
      </c>
      <c r="B62">
        <f t="shared" si="8"/>
        <v>0.18284203775729285</v>
      </c>
      <c r="C62">
        <f t="shared" si="8"/>
        <v>0.18942296656009305</v>
      </c>
      <c r="D62">
        <f t="shared" si="8"/>
        <v>0.18791752349621518</v>
      </c>
      <c r="E62">
        <f t="shared" si="8"/>
        <v>0.18703330571585669</v>
      </c>
      <c r="F62">
        <f t="shared" si="8"/>
        <v>0.18658924341204761</v>
      </c>
      <c r="G62">
        <f t="shared" si="3"/>
        <v>0.18614968617662289</v>
      </c>
      <c r="H62">
        <f t="shared" si="12"/>
        <v>0.90928204671058765</v>
      </c>
      <c r="I62">
        <f t="shared" si="12"/>
        <v>0.38121660819385939</v>
      </c>
      <c r="J62">
        <f t="shared" si="12"/>
        <v>0.16857599917399302</v>
      </c>
      <c r="K62">
        <f t="shared" si="12"/>
        <v>7.9426672240870411E-2</v>
      </c>
      <c r="L62">
        <f t="shared" si="12"/>
        <v>3.8580328374922868E-2</v>
      </c>
    </row>
    <row r="63" spans="1:12" x14ac:dyDescent="0.2">
      <c r="A63">
        <f t="shared" si="11"/>
        <v>2.5000000000000018</v>
      </c>
      <c r="B63">
        <f t="shared" si="8"/>
        <v>0.17474841864333307</v>
      </c>
      <c r="C63">
        <f t="shared" si="8"/>
        <v>0.18305746833398684</v>
      </c>
      <c r="D63">
        <f t="shared" si="8"/>
        <v>0.18209917398980335</v>
      </c>
      <c r="E63">
        <f t="shared" si="8"/>
        <v>0.1814259844948394</v>
      </c>
      <c r="F63">
        <f t="shared" si="8"/>
        <v>0.18107540489562246</v>
      </c>
      <c r="G63">
        <f t="shared" si="3"/>
        <v>0.18072239266818121</v>
      </c>
      <c r="H63">
        <f t="shared" si="12"/>
        <v>0.91791500137610138</v>
      </c>
      <c r="I63">
        <f t="shared" si="12"/>
        <v>0.3934693402873668</v>
      </c>
      <c r="J63">
        <f t="shared" si="12"/>
        <v>0.17494703301946413</v>
      </c>
      <c r="K63">
        <f t="shared" si="12"/>
        <v>8.2595596224171564E-2</v>
      </c>
      <c r="L63">
        <f t="shared" si="12"/>
        <v>4.0155135019456112E-2</v>
      </c>
    </row>
    <row r="64" spans="1:12" x14ac:dyDescent="0.2">
      <c r="A64">
        <f t="shared" si="11"/>
        <v>2.6000000000000019</v>
      </c>
      <c r="B64">
        <f t="shared" si="8"/>
        <v>0.16693162697676389</v>
      </c>
      <c r="C64">
        <f t="shared" si="8"/>
        <v>0.17676720890339179</v>
      </c>
      <c r="D64">
        <f t="shared" si="8"/>
        <v>0.17632018229986501</v>
      </c>
      <c r="E64">
        <f t="shared" si="8"/>
        <v>0.17584601395438018</v>
      </c>
      <c r="F64">
        <f t="shared" si="8"/>
        <v>0.1755838878213937</v>
      </c>
      <c r="G64">
        <f t="shared" si="3"/>
        <v>0.17531291594240209</v>
      </c>
      <c r="H64">
        <f t="shared" si="12"/>
        <v>0.92572642178566622</v>
      </c>
      <c r="I64">
        <f t="shared" si="12"/>
        <v>0.40547945202980584</v>
      </c>
      <c r="J64">
        <f t="shared" si="12"/>
        <v>0.18126924692201829</v>
      </c>
      <c r="K64">
        <f t="shared" si="12"/>
        <v>8.575361170196949E-2</v>
      </c>
      <c r="L64">
        <f t="shared" si="12"/>
        <v>4.1727362128703427E-2</v>
      </c>
    </row>
    <row r="65" spans="1:12" x14ac:dyDescent="0.2">
      <c r="A65">
        <f t="shared" si="11"/>
        <v>2.700000000000002</v>
      </c>
      <c r="B65">
        <f t="shared" si="8"/>
        <v>0.15939531700724086</v>
      </c>
      <c r="C65">
        <f t="shared" si="8"/>
        <v>0.17056960244963107</v>
      </c>
      <c r="D65">
        <f t="shared" si="8"/>
        <v>0.17059868672212072</v>
      </c>
      <c r="E65">
        <f t="shared" si="8"/>
        <v>0.17031163633217561</v>
      </c>
      <c r="F65">
        <f t="shared" si="8"/>
        <v>0.17013295459145325</v>
      </c>
      <c r="G65">
        <f t="shared" si="3"/>
        <v>0.16993952394897011</v>
      </c>
      <c r="H65">
        <f t="shared" si="12"/>
        <v>0.93279448726025038</v>
      </c>
      <c r="I65">
        <f t="shared" si="12"/>
        <v>0.41725174762601058</v>
      </c>
      <c r="J65">
        <f t="shared" si="12"/>
        <v>0.18754301497899728</v>
      </c>
      <c r="K65">
        <f t="shared" si="12"/>
        <v>8.8900756225020472E-2</v>
      </c>
      <c r="L65">
        <f t="shared" si="12"/>
        <v>4.3297013927946604E-2</v>
      </c>
    </row>
    <row r="66" spans="1:12" x14ac:dyDescent="0.2">
      <c r="A66">
        <f t="shared" si="11"/>
        <v>2.800000000000002</v>
      </c>
      <c r="B66">
        <f t="shared" si="8"/>
        <v>0.15214040349426777</v>
      </c>
      <c r="C66">
        <f t="shared" si="8"/>
        <v>0.16447906527820796</v>
      </c>
      <c r="D66">
        <f t="shared" si="8"/>
        <v>0.16495000573709515</v>
      </c>
      <c r="E66">
        <f t="shared" si="8"/>
        <v>0.16483834881058657</v>
      </c>
      <c r="F66">
        <f t="shared" si="8"/>
        <v>0.16473815640239714</v>
      </c>
      <c r="G66">
        <f t="shared" si="3"/>
        <v>0.16461780510712448</v>
      </c>
      <c r="H66">
        <f t="shared" si="12"/>
        <v>0.93918993737478218</v>
      </c>
      <c r="I66">
        <f t="shared" si="12"/>
        <v>0.42879093615118535</v>
      </c>
      <c r="J66">
        <f t="shared" si="12"/>
        <v>0.19376870842111071</v>
      </c>
      <c r="K66">
        <f t="shared" si="12"/>
        <v>9.2037067214818635E-2</v>
      </c>
      <c r="L66">
        <f t="shared" si="12"/>
        <v>4.4864094635546969E-2</v>
      </c>
    </row>
    <row r="67" spans="1:12" x14ac:dyDescent="0.2">
      <c r="A67">
        <f t="shared" si="11"/>
        <v>2.9000000000000021</v>
      </c>
      <c r="B67">
        <f t="shared" si="8"/>
        <v>0.1451655930802411</v>
      </c>
      <c r="C67">
        <f t="shared" si="8"/>
        <v>0.15850742000073206</v>
      </c>
      <c r="D67">
        <f t="shared" si="8"/>
        <v>0.15938700291288807</v>
      </c>
      <c r="E67">
        <f t="shared" si="8"/>
        <v>0.15943925419820562</v>
      </c>
      <c r="F67">
        <f t="shared" si="8"/>
        <v>0.1594126777792737</v>
      </c>
      <c r="G67">
        <f t="shared" si="3"/>
        <v>0.15936100722808555</v>
      </c>
      <c r="H67">
        <f t="shared" si="12"/>
        <v>0.94497677994359286</v>
      </c>
      <c r="I67">
        <f t="shared" si="12"/>
        <v>0.44010163343459818</v>
      </c>
      <c r="J67">
        <f t="shared" si="12"/>
        <v>0.19994669563440248</v>
      </c>
      <c r="K67">
        <f t="shared" si="12"/>
        <v>9.5162581964040482E-2</v>
      </c>
      <c r="L67">
        <f t="shared" si="12"/>
        <v>4.6428608462955712E-2</v>
      </c>
    </row>
    <row r="68" spans="1:12" x14ac:dyDescent="0.2">
      <c r="A68">
        <f t="shared" si="11"/>
        <v>3.0000000000000022</v>
      </c>
      <c r="B68">
        <f t="shared" ref="B68:F99" si="13">_xlfn.GAMMA(B$2/2)/_xlfn.GAMMA($A$2/2)/_xlfn.GAMMA((B$2-$A$2)/2)/(B$2-$A$2)*(H68)^(($A$2-2)/2)*(1-H68)^((B$2-$A$2)/2)</f>
        <v>0.13846782431479307</v>
      </c>
      <c r="C68">
        <f t="shared" si="13"/>
        <v>0.15266424284596955</v>
      </c>
      <c r="D68">
        <f t="shared" si="13"/>
        <v>0.15392040124870573</v>
      </c>
      <c r="E68">
        <f t="shared" si="13"/>
        <v>0.15412536322138964</v>
      </c>
      <c r="F68">
        <f t="shared" si="13"/>
        <v>0.15416763364163183</v>
      </c>
      <c r="G68">
        <f t="shared" si="3"/>
        <v>0.15418032980376922</v>
      </c>
      <c r="H68">
        <f t="shared" ref="H68:L83" si="14">1-EXP(-$A68/(H$2-$A$2))</f>
        <v>0.95021293163213616</v>
      </c>
      <c r="I68">
        <f t="shared" si="14"/>
        <v>0.45118836390597383</v>
      </c>
      <c r="J68">
        <f t="shared" si="14"/>
        <v>0.20607734218204887</v>
      </c>
      <c r="K68">
        <f t="shared" si="14"/>
        <v>9.8277337636988538E-2</v>
      </c>
      <c r="L68">
        <f t="shared" si="14"/>
        <v>4.7990559614725981E-2</v>
      </c>
    </row>
    <row r="69" spans="1:12" x14ac:dyDescent="0.2">
      <c r="A69">
        <f t="shared" si="11"/>
        <v>3.1000000000000023</v>
      </c>
      <c r="B69">
        <f t="shared" si="13"/>
        <v>0.13204263242557679</v>
      </c>
      <c r="C69">
        <f t="shared" si="13"/>
        <v>0.14695716324953728</v>
      </c>
      <c r="D69">
        <f t="shared" si="13"/>
        <v>0.14855905509415557</v>
      </c>
      <c r="E69">
        <f t="shared" si="13"/>
        <v>0.14890585621793007</v>
      </c>
      <c r="F69">
        <f t="shared" si="13"/>
        <v>0.14901232654876956</v>
      </c>
      <c r="G69">
        <f t="shared" ref="G69:G132" si="15">_xlfn.CHISQ.DIST(A69,$A$2,0)</f>
        <v>0.14908517717792766</v>
      </c>
      <c r="H69">
        <f t="shared" si="14"/>
        <v>0.9549507976064423</v>
      </c>
      <c r="I69">
        <f t="shared" si="14"/>
        <v>0.46205556240532575</v>
      </c>
      <c r="J69">
        <f t="shared" si="14"/>
        <v>0.21216101082598915</v>
      </c>
      <c r="K69">
        <f t="shared" si="14"/>
        <v>0.10138137127003333</v>
      </c>
      <c r="L69">
        <f t="shared" si="14"/>
        <v>4.9549952288523769E-2</v>
      </c>
    </row>
    <row r="70" spans="1:12" x14ac:dyDescent="0.2">
      <c r="A70">
        <f t="shared" si="11"/>
        <v>3.2000000000000024</v>
      </c>
      <c r="B70">
        <f t="shared" si="13"/>
        <v>0.12588445186520772</v>
      </c>
      <c r="C70">
        <f t="shared" si="13"/>
        <v>0.14139212315259694</v>
      </c>
      <c r="D70">
        <f t="shared" si="13"/>
        <v>0.14331018624121777</v>
      </c>
      <c r="E70">
        <f t="shared" si="13"/>
        <v>0.14378831054828078</v>
      </c>
      <c r="F70">
        <f t="shared" si="13"/>
        <v>0.14395447032052588</v>
      </c>
      <c r="G70">
        <f t="shared" si="15"/>
        <v>0.14408337868861459</v>
      </c>
      <c r="H70">
        <f t="shared" si="14"/>
        <v>0.95923779602163384</v>
      </c>
      <c r="I70">
        <f t="shared" si="14"/>
        <v>0.47270757595695168</v>
      </c>
      <c r="J70">
        <f t="shared" si="14"/>
        <v>0.2181980615483915</v>
      </c>
      <c r="K70">
        <f t="shared" si="14"/>
        <v>0.10447471977205358</v>
      </c>
      <c r="L70">
        <f t="shared" si="14"/>
        <v>5.1106790675139013E-2</v>
      </c>
    </row>
    <row r="71" spans="1:12" x14ac:dyDescent="0.2">
      <c r="A71">
        <f t="shared" si="11"/>
        <v>3.3000000000000025</v>
      </c>
      <c r="B71">
        <f t="shared" si="13"/>
        <v>0.1199868672450207</v>
      </c>
      <c r="C71">
        <f t="shared" si="13"/>
        <v>0.13597360209261752</v>
      </c>
      <c r="D71">
        <f t="shared" si="13"/>
        <v>0.13817958958255769</v>
      </c>
      <c r="E71">
        <f t="shared" si="13"/>
        <v>0.13877889888518977</v>
      </c>
      <c r="F71">
        <f t="shared" si="13"/>
        <v>0.1390003850960026</v>
      </c>
      <c r="G71">
        <f t="shared" si="15"/>
        <v>0.13918138075553624</v>
      </c>
      <c r="H71">
        <f t="shared" si="14"/>
        <v>0.96311683259876013</v>
      </c>
      <c r="I71">
        <f t="shared" si="14"/>
        <v>0.48314866550830105</v>
      </c>
      <c r="J71">
        <f t="shared" si="14"/>
        <v>0.22418885157295387</v>
      </c>
      <c r="K71">
        <f t="shared" si="14"/>
        <v>0.10755741992487544</v>
      </c>
      <c r="L71">
        <f t="shared" si="14"/>
        <v>5.2661078958497587E-2</v>
      </c>
    </row>
    <row r="72" spans="1:12" x14ac:dyDescent="0.2">
      <c r="A72">
        <f t="shared" si="11"/>
        <v>3.4000000000000026</v>
      </c>
      <c r="B72">
        <f t="shared" si="13"/>
        <v>0.11434282134186559</v>
      </c>
      <c r="C72">
        <f t="shared" si="13"/>
        <v>0.13070481310345647</v>
      </c>
      <c r="D72">
        <f t="shared" si="13"/>
        <v>0.13317181277964421</v>
      </c>
      <c r="E72">
        <f t="shared" si="13"/>
        <v>0.13388256263136325</v>
      </c>
      <c r="F72">
        <f t="shared" si="13"/>
        <v>0.13415516799788862</v>
      </c>
      <c r="G72">
        <f t="shared" si="15"/>
        <v>0.13438441500601517</v>
      </c>
      <c r="H72">
        <f t="shared" si="14"/>
        <v>0.96662673003967403</v>
      </c>
      <c r="I72">
        <f t="shared" si="14"/>
        <v>0.49338300763441068</v>
      </c>
      <c r="J72">
        <f t="shared" si="14"/>
        <v>0.23013373538604076</v>
      </c>
      <c r="K72">
        <f t="shared" si="14"/>
        <v>0.11062950838370933</v>
      </c>
      <c r="L72">
        <f t="shared" si="14"/>
        <v>5.4212821315671844E-2</v>
      </c>
    </row>
    <row r="73" spans="1:12" x14ac:dyDescent="0.2">
      <c r="A73">
        <f t="shared" si="11"/>
        <v>3.5000000000000027</v>
      </c>
      <c r="B73">
        <f t="shared" si="13"/>
        <v>0.10894478732199575</v>
      </c>
      <c r="C73">
        <f t="shared" si="13"/>
        <v>0.12558787359144272</v>
      </c>
      <c r="D73">
        <f t="shared" si="13"/>
        <v>0.12829031362714718</v>
      </c>
      <c r="E73">
        <f t="shared" si="13"/>
        <v>0.12910316398928656</v>
      </c>
      <c r="F73">
        <f t="shared" si="13"/>
        <v>0.12942284285785605</v>
      </c>
      <c r="G73">
        <f t="shared" si="15"/>
        <v>0.12969664583311838</v>
      </c>
      <c r="H73">
        <f t="shared" si="14"/>
        <v>0.96980261657768163</v>
      </c>
      <c r="I73">
        <f t="shared" si="14"/>
        <v>0.50341469620859081</v>
      </c>
      <c r="J73">
        <f t="shared" si="14"/>
        <v>0.23603306475765995</v>
      </c>
      <c r="K73">
        <f t="shared" si="14"/>
        <v>0.11369102167758638</v>
      </c>
      <c r="L73">
        <f t="shared" si="14"/>
        <v>5.5762021916891946E-2</v>
      </c>
    </row>
    <row r="74" spans="1:12" x14ac:dyDescent="0.2">
      <c r="A74">
        <f t="shared" si="11"/>
        <v>3.6000000000000028</v>
      </c>
      <c r="B74">
        <f t="shared" si="13"/>
        <v>0.10378491108208546</v>
      </c>
      <c r="C74">
        <f t="shared" si="13"/>
        <v>0.12062395466978817</v>
      </c>
      <c r="D74">
        <f t="shared" si="13"/>
        <v>0.12353759819205901</v>
      </c>
      <c r="E74">
        <f t="shared" si="13"/>
        <v>0.12444361962493318</v>
      </c>
      <c r="F74">
        <f t="shared" si="13"/>
        <v>0.12480649188693733</v>
      </c>
      <c r="G74">
        <f t="shared" si="15"/>
        <v>0.12512130021769796</v>
      </c>
      <c r="H74">
        <f t="shared" si="14"/>
        <v>0.97267627755270747</v>
      </c>
      <c r="I74">
        <f t="shared" si="14"/>
        <v>0.5132477440400286</v>
      </c>
      <c r="J74">
        <f t="shared" si="14"/>
        <v>0.24188718876227644</v>
      </c>
      <c r="K74">
        <f t="shared" si="14"/>
        <v>0.11674199620979209</v>
      </c>
      <c r="L74">
        <f t="shared" si="14"/>
        <v>5.7308684925557629E-2</v>
      </c>
    </row>
    <row r="75" spans="1:12" x14ac:dyDescent="0.2">
      <c r="A75">
        <f t="shared" si="11"/>
        <v>3.7000000000000028</v>
      </c>
      <c r="B75">
        <f t="shared" si="13"/>
        <v>9.8855128597866049E-2</v>
      </c>
      <c r="C75">
        <f t="shared" si="13"/>
        <v>0.11581341187880763</v>
      </c>
      <c r="D75">
        <f t="shared" si="13"/>
        <v>0.11891534231382268</v>
      </c>
      <c r="E75">
        <f t="shared" si="13"/>
        <v>0.11990601839595225</v>
      </c>
      <c r="F75">
        <f t="shared" si="13"/>
        <v>0.12030837171253866</v>
      </c>
      <c r="G75">
        <f t="shared" si="15"/>
        <v>0.12066078219183715</v>
      </c>
      <c r="H75">
        <f t="shared" si="14"/>
        <v>0.97527647352966063</v>
      </c>
      <c r="I75">
        <f t="shared" si="14"/>
        <v>0.5228860844789659</v>
      </c>
      <c r="J75">
        <f t="shared" si="14"/>
        <v>0.24769645379946836</v>
      </c>
      <c r="K75">
        <f t="shared" si="14"/>
        <v>0.11978246825829986</v>
      </c>
      <c r="L75">
        <f t="shared" si="14"/>
        <v>5.8852814498248418E-2</v>
      </c>
    </row>
    <row r="76" spans="1:12" x14ac:dyDescent="0.2">
      <c r="A76">
        <f t="shared" si="11"/>
        <v>3.8000000000000029</v>
      </c>
      <c r="B76">
        <f t="shared" si="13"/>
        <v>9.4147262347190591E-2</v>
      </c>
      <c r="C76">
        <f t="shared" si="13"/>
        <v>0.11115589976635944</v>
      </c>
      <c r="D76">
        <f t="shared" si="13"/>
        <v>0.11442449865050848</v>
      </c>
      <c r="E76">
        <f t="shared" si="13"/>
        <v>0.1154917252310461</v>
      </c>
      <c r="F76">
        <f t="shared" si="13"/>
        <v>0.11593001582716528</v>
      </c>
      <c r="G76">
        <f t="shared" si="15"/>
        <v>0.11631677395122879</v>
      </c>
      <c r="H76">
        <f t="shared" si="14"/>
        <v>0.97762922814383446</v>
      </c>
      <c r="I76">
        <f t="shared" si="14"/>
        <v>0.5323335729900911</v>
      </c>
      <c r="J76">
        <f t="shared" si="14"/>
        <v>0.25346120361442415</v>
      </c>
      <c r="K76">
        <f t="shared" si="14"/>
        <v>0.1228124739762021</v>
      </c>
      <c r="L76">
        <f t="shared" si="14"/>
        <v>6.039441478473595E-2</v>
      </c>
    </row>
    <row r="77" spans="1:12" x14ac:dyDescent="0.2">
      <c r="A77">
        <f t="shared" si="11"/>
        <v>3.900000000000003</v>
      </c>
      <c r="B77">
        <f t="shared" si="13"/>
        <v>8.9653100198986535E-2</v>
      </c>
      <c r="C77">
        <f t="shared" si="13"/>
        <v>0.10665047243047834</v>
      </c>
      <c r="D77">
        <f t="shared" si="13"/>
        <v>0.11006539112673235</v>
      </c>
      <c r="E77">
        <f t="shared" si="13"/>
        <v>0.11120147293232147</v>
      </c>
      <c r="F77">
        <f t="shared" si="13"/>
        <v>0.11167232518511681</v>
      </c>
      <c r="G77">
        <f t="shared" si="15"/>
        <v>0.1120903253206533</v>
      </c>
      <c r="H77">
        <f t="shared" si="14"/>
        <v>0.97975808855419566</v>
      </c>
      <c r="I77">
        <f t="shared" si="14"/>
        <v>0.54159398869477671</v>
      </c>
      <c r="J77">
        <f t="shared" si="14"/>
        <v>0.25918177931828223</v>
      </c>
      <c r="K77">
        <f t="shared" si="14"/>
        <v>0.12583204939213966</v>
      </c>
      <c r="L77">
        <f t="shared" si="14"/>
        <v>6.193348992799419E-2</v>
      </c>
    </row>
    <row r="78" spans="1:12" x14ac:dyDescent="0.2">
      <c r="A78">
        <f t="shared" si="11"/>
        <v>4.0000000000000027</v>
      </c>
      <c r="B78">
        <f t="shared" si="13"/>
        <v>8.5364459603404511E-2</v>
      </c>
      <c r="C78">
        <f t="shared" si="13"/>
        <v>0.1022956718180859</v>
      </c>
      <c r="D78">
        <f t="shared" si="13"/>
        <v>0.10583779836695976</v>
      </c>
      <c r="E78">
        <f t="shared" si="13"/>
        <v>0.10703544341239675</v>
      </c>
      <c r="F78">
        <f t="shared" si="13"/>
        <v>0.10753564842846808</v>
      </c>
      <c r="G78">
        <f t="shared" si="15"/>
        <v>0.10798193302637606</v>
      </c>
      <c r="H78">
        <f t="shared" si="14"/>
        <v>0.98168436111126589</v>
      </c>
      <c r="I78">
        <f t="shared" si="14"/>
        <v>0.55067103588277866</v>
      </c>
      <c r="J78">
        <f t="shared" si="14"/>
        <v>0.26485851940831562</v>
      </c>
      <c r="K78">
        <f t="shared" si="14"/>
        <v>0.12884123041073126</v>
      </c>
      <c r="L78">
        <f t="shared" si="14"/>
        <v>6.3470044064210751E-2</v>
      </c>
    </row>
    <row r="79" spans="1:12" x14ac:dyDescent="0.2">
      <c r="A79">
        <f>0.2+A78</f>
        <v>4.2000000000000028</v>
      </c>
      <c r="B79">
        <f t="shared" si="13"/>
        <v>7.7371461648391204E-2</v>
      </c>
      <c r="C79">
        <f t="shared" si="13"/>
        <v>9.4030013966501985E-2</v>
      </c>
      <c r="D79">
        <f t="shared" si="13"/>
        <v>9.7773979305705264E-2</v>
      </c>
      <c r="E79">
        <f t="shared" si="13"/>
        <v>9.9074449564287154E-2</v>
      </c>
      <c r="F79">
        <f t="shared" si="13"/>
        <v>9.9624388319845561E-2</v>
      </c>
      <c r="G79">
        <f t="shared" si="15"/>
        <v>0.10011895293635335</v>
      </c>
      <c r="H79">
        <f t="shared" si="14"/>
        <v>0.9850044231795223</v>
      </c>
      <c r="I79">
        <f t="shared" si="14"/>
        <v>0.56828947657092055</v>
      </c>
      <c r="J79">
        <f t="shared" si="14"/>
        <v>0.27608183378669515</v>
      </c>
      <c r="K79">
        <f t="shared" si="14"/>
        <v>0.13482855225679602</v>
      </c>
      <c r="L79">
        <f t="shared" si="14"/>
        <v>6.6535605826406385E-2</v>
      </c>
    </row>
    <row r="80" spans="1:12" x14ac:dyDescent="0.2">
      <c r="A80">
        <f t="shared" ref="A80:A93" si="16">0.2+A79</f>
        <v>4.400000000000003</v>
      </c>
      <c r="B80">
        <f t="shared" si="13"/>
        <v>7.0105125557992587E-2</v>
      </c>
      <c r="C80">
        <f t="shared" si="13"/>
        <v>8.6339741678755993E-2</v>
      </c>
      <c r="D80">
        <f t="shared" si="13"/>
        <v>9.0222963693077099E-2</v>
      </c>
      <c r="E80">
        <f t="shared" si="13"/>
        <v>9.160171970656214E-2</v>
      </c>
      <c r="F80">
        <f t="shared" si="13"/>
        <v>9.2190488365956252E-2</v>
      </c>
      <c r="G80">
        <f t="shared" si="15"/>
        <v>9.2723228307732719E-2</v>
      </c>
      <c r="H80">
        <f t="shared" si="14"/>
        <v>0.98772266009693155</v>
      </c>
      <c r="I80">
        <f t="shared" si="14"/>
        <v>0.5852170883184189</v>
      </c>
      <c r="J80">
        <f t="shared" si="14"/>
        <v>0.28713380320772774</v>
      </c>
      <c r="K80">
        <f t="shared" si="14"/>
        <v>0.14077472428707549</v>
      </c>
      <c r="L80">
        <f t="shared" si="14"/>
        <v>6.9591133025523333E-2</v>
      </c>
    </row>
    <row r="81" spans="1:12" x14ac:dyDescent="0.2">
      <c r="A81">
        <f t="shared" si="16"/>
        <v>4.6000000000000032</v>
      </c>
      <c r="B81">
        <f t="shared" si="13"/>
        <v>6.3505163999031791E-2</v>
      </c>
      <c r="C81">
        <f t="shared" si="13"/>
        <v>7.9201560578778168E-2</v>
      </c>
      <c r="D81">
        <f t="shared" si="13"/>
        <v>8.3169871421582081E-2</v>
      </c>
      <c r="E81">
        <f t="shared" si="13"/>
        <v>8.460525333381029E-2</v>
      </c>
      <c r="F81">
        <f t="shared" si="13"/>
        <v>8.5223161745019718E-2</v>
      </c>
      <c r="G81">
        <f t="shared" si="15"/>
        <v>8.578506275085819E-2</v>
      </c>
      <c r="H81">
        <f t="shared" si="14"/>
        <v>0.98994816425536647</v>
      </c>
      <c r="I81">
        <f t="shared" si="14"/>
        <v>0.60148095891548614</v>
      </c>
      <c r="J81">
        <f t="shared" si="14"/>
        <v>0.29801704357375902</v>
      </c>
      <c r="K81">
        <f t="shared" si="14"/>
        <v>0.14668002931705593</v>
      </c>
      <c r="L81">
        <f t="shared" si="14"/>
        <v>7.2636658507892693E-2</v>
      </c>
    </row>
    <row r="82" spans="1:12" x14ac:dyDescent="0.2">
      <c r="A82">
        <f t="shared" si="16"/>
        <v>4.8000000000000034</v>
      </c>
      <c r="B82">
        <f t="shared" si="13"/>
        <v>5.7514706165845662E-2</v>
      </c>
      <c r="C82">
        <f t="shared" si="13"/>
        <v>7.2589470012090623E-2</v>
      </c>
      <c r="D82">
        <f t="shared" si="13"/>
        <v>7.6596398996817666E-2</v>
      </c>
      <c r="E82">
        <f t="shared" si="13"/>
        <v>7.806943174087394E-2</v>
      </c>
      <c r="F82">
        <f t="shared" si="13"/>
        <v>7.8707929646011768E-2</v>
      </c>
      <c r="G82">
        <f t="shared" si="15"/>
        <v>7.9291005994298447E-2</v>
      </c>
      <c r="H82">
        <f t="shared" si="14"/>
        <v>0.99177025295097998</v>
      </c>
      <c r="I82">
        <f t="shared" si="14"/>
        <v>0.61710711402488827</v>
      </c>
      <c r="J82">
        <f t="shared" si="14"/>
        <v>0.30873413085047596</v>
      </c>
      <c r="K82">
        <f t="shared" si="14"/>
        <v>0.15254474821848218</v>
      </c>
      <c r="L82">
        <f t="shared" si="14"/>
        <v>7.5672215012328903E-2</v>
      </c>
    </row>
    <row r="83" spans="1:12" x14ac:dyDescent="0.2">
      <c r="A83">
        <f t="shared" si="16"/>
        <v>5.0000000000000036</v>
      </c>
      <c r="B83">
        <f t="shared" si="13"/>
        <v>5.2080583354868974E-2</v>
      </c>
      <c r="C83">
        <f t="shared" si="13"/>
        <v>6.647584378022732E-2</v>
      </c>
      <c r="D83">
        <f t="shared" si="13"/>
        <v>7.0481901144581069E-2</v>
      </c>
      <c r="E83">
        <f t="shared" si="13"/>
        <v>7.1976089300085408E-2</v>
      </c>
      <c r="F83">
        <f t="shared" si="13"/>
        <v>7.2627686504178696E-2</v>
      </c>
      <c r="G83">
        <f t="shared" si="15"/>
        <v>7.3224912809632364E-2</v>
      </c>
      <c r="H83">
        <f t="shared" si="14"/>
        <v>0.99326205300091452</v>
      </c>
      <c r="I83">
        <f t="shared" si="14"/>
        <v>0.63212055882855789</v>
      </c>
      <c r="J83">
        <f t="shared" si="14"/>
        <v>0.31928760167661485</v>
      </c>
      <c r="K83">
        <f t="shared" si="14"/>
        <v>0.15836915993271661</v>
      </c>
      <c r="L83">
        <f t="shared" si="14"/>
        <v>7.8697835170481567E-2</v>
      </c>
    </row>
    <row r="84" spans="1:12" x14ac:dyDescent="0.2">
      <c r="A84">
        <f t="shared" si="16"/>
        <v>5.2000000000000037</v>
      </c>
      <c r="B84">
        <f t="shared" si="13"/>
        <v>4.7153425392058253E-2</v>
      </c>
      <c r="C84">
        <f t="shared" si="13"/>
        <v>6.0832258157850559E-2</v>
      </c>
      <c r="D84">
        <f t="shared" si="13"/>
        <v>6.4804237489045999E-2</v>
      </c>
      <c r="E84">
        <f t="shared" si="13"/>
        <v>6.6305357342503229E-2</v>
      </c>
      <c r="F84">
        <f t="shared" si="13"/>
        <v>6.6963541242019989E-2</v>
      </c>
      <c r="G84">
        <f t="shared" si="15"/>
        <v>6.7568781116241525E-2</v>
      </c>
      <c r="H84">
        <f t="shared" ref="H84:L99" si="17">1-EXP(-$A84/(H$2-$A$2))</f>
        <v>0.99448343557923924</v>
      </c>
      <c r="I84">
        <f t="shared" si="17"/>
        <v>0.64654531804122017</v>
      </c>
      <c r="J84">
        <f t="shared" si="17"/>
        <v>0.32967995396436089</v>
      </c>
      <c r="K84">
        <f t="shared" si="17"/>
        <v>0.16415354148400674</v>
      </c>
      <c r="L84">
        <f t="shared" si="17"/>
        <v>8.1713551507186843E-2</v>
      </c>
    </row>
    <row r="85" spans="1:12" x14ac:dyDescent="0.2">
      <c r="A85">
        <f t="shared" si="16"/>
        <v>5.4000000000000039</v>
      </c>
      <c r="B85">
        <f t="shared" si="13"/>
        <v>4.2687629369202638E-2</v>
      </c>
      <c r="C85">
        <f t="shared" si="13"/>
        <v>5.5630121439392506E-2</v>
      </c>
      <c r="D85">
        <f t="shared" si="13"/>
        <v>5.9540432796472503E-2</v>
      </c>
      <c r="E85">
        <f t="shared" si="13"/>
        <v>6.1036327040536374E-2</v>
      </c>
      <c r="F85">
        <f t="shared" si="13"/>
        <v>6.1695480007490512E-2</v>
      </c>
      <c r="G85">
        <f t="shared" si="15"/>
        <v>6.2303413932254664E-2</v>
      </c>
      <c r="H85">
        <f t="shared" si="17"/>
        <v>0.99548341905738735</v>
      </c>
      <c r="I85">
        <f t="shared" si="17"/>
        <v>0.66040447435506111</v>
      </c>
      <c r="J85">
        <f t="shared" si="17"/>
        <v>0.33991364749058206</v>
      </c>
      <c r="K85">
        <f t="shared" si="17"/>
        <v>0.16989816799266044</v>
      </c>
      <c r="L85">
        <f t="shared" si="17"/>
        <v>8.4719396440816386E-2</v>
      </c>
    </row>
    <row r="86" spans="1:12" x14ac:dyDescent="0.2">
      <c r="A86">
        <f t="shared" si="16"/>
        <v>5.6000000000000041</v>
      </c>
      <c r="B86">
        <f t="shared" si="13"/>
        <v>3.8641244440176852E-2</v>
      </c>
      <c r="C86">
        <f t="shared" si="13"/>
        <v>5.0841147304546815E-2</v>
      </c>
      <c r="D86">
        <f t="shared" si="13"/>
        <v>5.4667188785579038E-2</v>
      </c>
      <c r="E86">
        <f t="shared" si="13"/>
        <v>5.6147567696561221E-2</v>
      </c>
      <c r="F86">
        <f t="shared" si="13"/>
        <v>5.6802886120295375E-2</v>
      </c>
      <c r="G86">
        <f t="shared" si="15"/>
        <v>5.7408940248076114E-2</v>
      </c>
      <c r="H86">
        <f t="shared" si="17"/>
        <v>0.99630213628351705</v>
      </c>
      <c r="I86">
        <f t="shared" si="17"/>
        <v>0.67372020537696076</v>
      </c>
      <c r="J86">
        <f t="shared" si="17"/>
        <v>0.34999110447903603</v>
      </c>
      <c r="K86">
        <f t="shared" si="17"/>
        <v>0.17560331268813234</v>
      </c>
      <c r="L86">
        <f t="shared" si="17"/>
        <v>8.771540228362662E-2</v>
      </c>
    </row>
    <row r="87" spans="1:12" x14ac:dyDescent="0.2">
      <c r="A87">
        <f t="shared" si="16"/>
        <v>5.8000000000000043</v>
      </c>
      <c r="B87">
        <f t="shared" si="13"/>
        <v>3.4975803721123619E-2</v>
      </c>
      <c r="C87">
        <f t="shared" si="13"/>
        <v>4.6437705178934689E-2</v>
      </c>
      <c r="D87">
        <f t="shared" si="13"/>
        <v>5.0161277498512423E-2</v>
      </c>
      <c r="E87">
        <f t="shared" si="13"/>
        <v>5.1617529216574275E-2</v>
      </c>
      <c r="F87">
        <f t="shared" si="13"/>
        <v>5.2264945473566117E-2</v>
      </c>
      <c r="G87">
        <f t="shared" si="15"/>
        <v>5.2865222581634216E-2</v>
      </c>
      <c r="H87">
        <f t="shared" si="17"/>
        <v>0.99697244525462425</v>
      </c>
      <c r="I87">
        <f t="shared" si="17"/>
        <v>0.68651381911739495</v>
      </c>
      <c r="J87">
        <f t="shared" si="17"/>
        <v>0.3599147101736887</v>
      </c>
      <c r="K87">
        <f t="shared" si="17"/>
        <v>0.18126924692201829</v>
      </c>
      <c r="L87">
        <f t="shared" si="17"/>
        <v>9.0701601242105023E-2</v>
      </c>
    </row>
    <row r="88" spans="1:12" x14ac:dyDescent="0.2">
      <c r="A88">
        <f t="shared" si="16"/>
        <v>6.0000000000000044</v>
      </c>
      <c r="B88">
        <f t="shared" si="13"/>
        <v>3.1656125197355993E-2</v>
      </c>
      <c r="C88">
        <f t="shared" si="13"/>
        <v>4.2393073752839919E-2</v>
      </c>
      <c r="D88">
        <f t="shared" si="13"/>
        <v>4.5999840051457776E-2</v>
      </c>
      <c r="E88">
        <f t="shared" si="13"/>
        <v>4.7424851665704912E-2</v>
      </c>
      <c r="F88">
        <f t="shared" si="13"/>
        <v>4.806095988060622E-2</v>
      </c>
      <c r="G88">
        <f t="shared" si="15"/>
        <v>4.8652173329641391E-2</v>
      </c>
      <c r="H88">
        <f t="shared" si="17"/>
        <v>0.99752124782333362</v>
      </c>
      <c r="I88">
        <f t="shared" si="17"/>
        <v>0.69880578808779814</v>
      </c>
      <c r="J88">
        <f t="shared" si="17"/>
        <v>0.36968681340328047</v>
      </c>
      <c r="K88">
        <f t="shared" si="17"/>
        <v>0.1868962401809624</v>
      </c>
      <c r="L88">
        <f t="shared" si="17"/>
        <v>9.3678025417317401E-2</v>
      </c>
    </row>
    <row r="89" spans="1:12" x14ac:dyDescent="0.2">
      <c r="A89">
        <f t="shared" si="16"/>
        <v>6.2000000000000046</v>
      </c>
      <c r="B89">
        <f t="shared" si="13"/>
        <v>2.8650096956674868E-2</v>
      </c>
      <c r="C89">
        <f t="shared" si="13"/>
        <v>3.8681618377033641E-2</v>
      </c>
      <c r="D89">
        <f t="shared" si="13"/>
        <v>4.216060977748147E-2</v>
      </c>
      <c r="E89">
        <f t="shared" si="13"/>
        <v>4.3548600221452433E-2</v>
      </c>
      <c r="F89">
        <f t="shared" si="13"/>
        <v>4.4170586371816214E-2</v>
      </c>
      <c r="G89">
        <f t="shared" si="15"/>
        <v>4.4749997631924991E-2</v>
      </c>
      <c r="H89">
        <f t="shared" si="17"/>
        <v>0.99797056936370432</v>
      </c>
      <c r="I89">
        <f t="shared" si="17"/>
        <v>0.71061578206094955</v>
      </c>
      <c r="J89">
        <f t="shared" si="17"/>
        <v>0.37930972713727273</v>
      </c>
      <c r="K89">
        <f t="shared" si="17"/>
        <v>0.19248456009947423</v>
      </c>
      <c r="L89">
        <f t="shared" si="17"/>
        <v>9.66447068052525E-2</v>
      </c>
    </row>
    <row r="90" spans="1:12" x14ac:dyDescent="0.2">
      <c r="A90">
        <f t="shared" si="16"/>
        <v>6.4000000000000048</v>
      </c>
      <c r="B90">
        <f t="shared" si="13"/>
        <v>2.5928457328792624E-2</v>
      </c>
      <c r="C90">
        <f t="shared" si="13"/>
        <v>3.5278908797624305E-2</v>
      </c>
      <c r="D90">
        <f t="shared" si="13"/>
        <v>3.8622075002073708E-2</v>
      </c>
      <c r="E90">
        <f t="shared" si="13"/>
        <v>3.9968440242640714E-2</v>
      </c>
      <c r="F90">
        <f t="shared" si="13"/>
        <v>4.0574016923850431E-2</v>
      </c>
      <c r="G90">
        <f t="shared" si="15"/>
        <v>4.113937701081407E-2</v>
      </c>
      <c r="H90">
        <f t="shared" si="17"/>
        <v>0.99833844272682604</v>
      </c>
      <c r="I90">
        <f t="shared" si="17"/>
        <v>0.72196269954680614</v>
      </c>
      <c r="J90">
        <f t="shared" si="17"/>
        <v>0.38878572903330744</v>
      </c>
      <c r="K90">
        <f t="shared" si="17"/>
        <v>0.19803447247265804</v>
      </c>
      <c r="L90">
        <f t="shared" si="17"/>
        <v>9.9601677297165625E-2</v>
      </c>
    </row>
    <row r="91" spans="1:12" x14ac:dyDescent="0.2">
      <c r="A91">
        <f t="shared" si="16"/>
        <v>6.600000000000005</v>
      </c>
      <c r="B91">
        <f t="shared" si="13"/>
        <v>2.3464577102498097E-2</v>
      </c>
      <c r="C91">
        <f t="shared" si="13"/>
        <v>3.2161790341361823E-2</v>
      </c>
      <c r="D91">
        <f t="shared" si="13"/>
        <v>3.5363593710033954E-2</v>
      </c>
      <c r="E91">
        <f t="shared" si="13"/>
        <v>3.6664764325177242E-2</v>
      </c>
      <c r="F91">
        <f t="shared" si="13"/>
        <v>3.7252110314385044E-2</v>
      </c>
      <c r="G91">
        <f t="shared" si="15"/>
        <v>3.780160531194126E-2</v>
      </c>
      <c r="H91">
        <f t="shared" si="17"/>
        <v>0.99863963196245209</v>
      </c>
      <c r="I91">
        <f t="shared" si="17"/>
        <v>0.73286469803414989</v>
      </c>
      <c r="J91">
        <f t="shared" si="17"/>
        <v>0.39811706197630781</v>
      </c>
      <c r="K91">
        <f t="shared" si="17"/>
        <v>0.2035462412688549</v>
      </c>
      <c r="L91">
        <f t="shared" si="17"/>
        <v>0.10254896867992203</v>
      </c>
    </row>
    <row r="92" spans="1:12" x14ac:dyDescent="0.2">
      <c r="A92">
        <f t="shared" si="16"/>
        <v>6.8000000000000052</v>
      </c>
      <c r="B92">
        <f t="shared" si="13"/>
        <v>2.1234248549101453E-2</v>
      </c>
      <c r="C92">
        <f t="shared" si="13"/>
        <v>2.9308419011188646E-2</v>
      </c>
      <c r="D92">
        <f t="shared" si="13"/>
        <v>3.2365469990289136E-2</v>
      </c>
      <c r="E92">
        <f t="shared" si="13"/>
        <v>3.3618780948168656E-2</v>
      </c>
      <c r="F92">
        <f t="shared" si="13"/>
        <v>3.4186485573729782E-2</v>
      </c>
      <c r="G92">
        <f t="shared" si="15"/>
        <v>3.4718686292144786E-2</v>
      </c>
      <c r="H92">
        <f t="shared" si="17"/>
        <v>0.99888622485215517</v>
      </c>
      <c r="I92">
        <f t="shared" si="17"/>
        <v>0.7433392230464444</v>
      </c>
      <c r="J92">
        <f t="shared" si="17"/>
        <v>0.40730593460934938</v>
      </c>
      <c r="K92">
        <f t="shared" si="17"/>
        <v>0.20902012864219754</v>
      </c>
      <c r="L92">
        <f t="shared" si="17"/>
        <v>0.10548661263633863</v>
      </c>
    </row>
    <row r="93" spans="1:12" x14ac:dyDescent="0.2">
      <c r="A93">
        <f t="shared" si="16"/>
        <v>7.0000000000000053</v>
      </c>
      <c r="B93">
        <f t="shared" si="13"/>
        <v>1.9215484237252885E-2</v>
      </c>
      <c r="C93">
        <f t="shared" si="13"/>
        <v>2.6698268843363168E-2</v>
      </c>
      <c r="D93">
        <f t="shared" si="13"/>
        <v>2.960900024783477E-2</v>
      </c>
      <c r="E93">
        <f t="shared" si="13"/>
        <v>3.0812572497439499E-2</v>
      </c>
      <c r="F93">
        <f t="shared" si="13"/>
        <v>3.1359584723389566E-2</v>
      </c>
      <c r="G93">
        <f t="shared" si="15"/>
        <v>3.1873400451481147E-2</v>
      </c>
      <c r="H93">
        <f t="shared" si="17"/>
        <v>0.99908811803444553</v>
      </c>
      <c r="I93">
        <f t="shared" si="17"/>
        <v>0.75340303605839376</v>
      </c>
      <c r="J93">
        <f t="shared" si="17"/>
        <v>0.41635452185642619</v>
      </c>
      <c r="K93">
        <f t="shared" si="17"/>
        <v>0.21445639494507929</v>
      </c>
      <c r="L93">
        <f t="shared" si="17"/>
        <v>0.10841464074552398</v>
      </c>
    </row>
    <row r="94" spans="1:12" x14ac:dyDescent="0.2">
      <c r="A94">
        <f>0.3+A93</f>
        <v>7.3000000000000052</v>
      </c>
      <c r="B94">
        <f t="shared" si="13"/>
        <v>1.6540876652659204E-2</v>
      </c>
      <c r="C94">
        <f t="shared" si="13"/>
        <v>2.3197385576647273E-2</v>
      </c>
      <c r="D94">
        <f t="shared" si="13"/>
        <v>2.5888981257799679E-2</v>
      </c>
      <c r="E94">
        <f t="shared" si="13"/>
        <v>2.7015880561546537E-2</v>
      </c>
      <c r="F94">
        <f t="shared" si="13"/>
        <v>2.7530557183499414E-2</v>
      </c>
      <c r="G94">
        <f t="shared" si="15"/>
        <v>2.801538769771204E-2</v>
      </c>
      <c r="H94">
        <f t="shared" si="17"/>
        <v>0.99932446122480612</v>
      </c>
      <c r="I94">
        <f t="shared" si="17"/>
        <v>0.76776372527024139</v>
      </c>
      <c r="J94">
        <f t="shared" si="17"/>
        <v>0.42966904368580627</v>
      </c>
      <c r="K94">
        <f t="shared" si="17"/>
        <v>0.22254082001268205</v>
      </c>
      <c r="L94">
        <f t="shared" si="17"/>
        <v>0.11278872202074364</v>
      </c>
    </row>
    <row r="95" spans="1:12" x14ac:dyDescent="0.2">
      <c r="A95">
        <f t="shared" ref="A95:A103" si="18">0.3+A94</f>
        <v>7.600000000000005</v>
      </c>
      <c r="B95">
        <f t="shared" si="13"/>
        <v>1.4238111607284724E-2</v>
      </c>
      <c r="C95">
        <f t="shared" si="13"/>
        <v>2.0141262181887391E-2</v>
      </c>
      <c r="D95">
        <f t="shared" si="13"/>
        <v>2.2617709474045664E-2</v>
      </c>
      <c r="E95">
        <f t="shared" si="13"/>
        <v>2.3667107485245677E-2</v>
      </c>
      <c r="F95">
        <f t="shared" si="13"/>
        <v>2.4148663093367443E-2</v>
      </c>
      <c r="G95">
        <f t="shared" si="15"/>
        <v>2.4603553148116256E-2</v>
      </c>
      <c r="H95">
        <f t="shared" si="17"/>
        <v>0.99949954856655943</v>
      </c>
      <c r="I95">
        <f t="shared" si="17"/>
        <v>0.78128811304778545</v>
      </c>
      <c r="J95">
        <f t="shared" si="17"/>
        <v>0.44267982549117568</v>
      </c>
      <c r="K95">
        <f t="shared" si="17"/>
        <v>0.23054204418824875</v>
      </c>
      <c r="L95">
        <f t="shared" si="17"/>
        <v>0.11714134423228129</v>
      </c>
    </row>
    <row r="96" spans="1:12" x14ac:dyDescent="0.2">
      <c r="A96">
        <f t="shared" si="18"/>
        <v>7.9000000000000048</v>
      </c>
      <c r="B96">
        <f t="shared" si="13"/>
        <v>1.2255651377560049E-2</v>
      </c>
      <c r="C96">
        <f t="shared" si="13"/>
        <v>1.7476479966878341E-2</v>
      </c>
      <c r="D96">
        <f t="shared" si="13"/>
        <v>1.9744818183870867E-2</v>
      </c>
      <c r="E96">
        <f t="shared" si="13"/>
        <v>2.0717366644162908E-2</v>
      </c>
      <c r="F96">
        <f t="shared" si="13"/>
        <v>2.1165717964925671E-2</v>
      </c>
      <c r="G96">
        <f t="shared" si="15"/>
        <v>2.1590386053965894E-2</v>
      </c>
      <c r="H96">
        <f t="shared" si="17"/>
        <v>0.99962925645954093</v>
      </c>
      <c r="I96">
        <f t="shared" si="17"/>
        <v>0.79402490179511676</v>
      </c>
      <c r="J96">
        <f t="shared" si="17"/>
        <v>0.45539379639874489</v>
      </c>
      <c r="K96">
        <f t="shared" si="17"/>
        <v>0.23846092373408367</v>
      </c>
      <c r="L96">
        <f t="shared" si="17"/>
        <v>0.12147261265742482</v>
      </c>
    </row>
    <row r="97" spans="1:12" x14ac:dyDescent="0.2">
      <c r="A97">
        <f t="shared" si="18"/>
        <v>8.2000000000000046</v>
      </c>
      <c r="B97">
        <f t="shared" si="13"/>
        <v>1.0549043877031339E-2</v>
      </c>
      <c r="C97">
        <f t="shared" si="13"/>
        <v>1.5155338032263089E-2</v>
      </c>
      <c r="D97">
        <f t="shared" si="13"/>
        <v>1.7224782594029535E-2</v>
      </c>
      <c r="E97">
        <f t="shared" si="13"/>
        <v>1.8122265187528599E-2</v>
      </c>
      <c r="F97">
        <f t="shared" si="13"/>
        <v>1.8537876537936076E-2</v>
      </c>
      <c r="G97">
        <f t="shared" si="15"/>
        <v>1.8932571960803342E-2</v>
      </c>
      <c r="H97">
        <f t="shared" si="17"/>
        <v>0.99972534643002786</v>
      </c>
      <c r="I97">
        <f t="shared" si="17"/>
        <v>0.80601995770910828</v>
      </c>
      <c r="J97">
        <f t="shared" si="17"/>
        <v>0.46781772746273398</v>
      </c>
      <c r="K97">
        <f t="shared" si="17"/>
        <v>0.24629830610026404</v>
      </c>
      <c r="L97">
        <f t="shared" si="17"/>
        <v>0.12578263205697615</v>
      </c>
    </row>
    <row r="98" spans="1:12" x14ac:dyDescent="0.2">
      <c r="A98">
        <f t="shared" si="18"/>
        <v>8.5000000000000053</v>
      </c>
      <c r="B98">
        <f t="shared" si="13"/>
        <v>9.0799694598682982E-3</v>
      </c>
      <c r="C98">
        <f t="shared" si="13"/>
        <v>1.3135411551836359E-2</v>
      </c>
      <c r="D98">
        <f t="shared" si="13"/>
        <v>1.501664670381438E-2</v>
      </c>
      <c r="E98">
        <f t="shared" si="13"/>
        <v>1.584168944958762E-2</v>
      </c>
      <c r="F98">
        <f t="shared" si="13"/>
        <v>1.6225442864318745E-2</v>
      </c>
      <c r="G98">
        <f t="shared" si="15"/>
        <v>1.6590824930441599E-2</v>
      </c>
      <c r="H98">
        <f t="shared" si="17"/>
        <v>0.99979653163098936</v>
      </c>
      <c r="I98">
        <f t="shared" si="17"/>
        <v>0.81731647594726553</v>
      </c>
      <c r="J98">
        <f t="shared" si="17"/>
        <v>0.47995823527142034</v>
      </c>
      <c r="K98">
        <f t="shared" si="17"/>
        <v>0.25405503001533136</v>
      </c>
      <c r="L98">
        <f t="shared" si="17"/>
        <v>0.13007150667778522</v>
      </c>
    </row>
    <row r="99" spans="1:12" x14ac:dyDescent="0.2">
      <c r="A99">
        <f t="shared" si="18"/>
        <v>8.800000000000006</v>
      </c>
      <c r="B99">
        <f t="shared" si="13"/>
        <v>7.8154082475153149E-3</v>
      </c>
      <c r="C99">
        <f t="shared" si="13"/>
        <v>1.1379096686072974E-2</v>
      </c>
      <c r="D99">
        <f t="shared" si="13"/>
        <v>1.3083711164823077E-2</v>
      </c>
      <c r="E99">
        <f t="shared" si="13"/>
        <v>1.3839543794963834E-2</v>
      </c>
      <c r="F99">
        <f t="shared" si="13"/>
        <v>1.4192630861780367E-2</v>
      </c>
      <c r="G99">
        <f t="shared" si="15"/>
        <v>1.4529667687259896E-2</v>
      </c>
      <c r="H99">
        <f t="shared" si="17"/>
        <v>0.9998492669249045</v>
      </c>
      <c r="I99">
        <f t="shared" si="17"/>
        <v>0.82795513617694971</v>
      </c>
      <c r="J99">
        <f t="shared" si="17"/>
        <v>0.49182178547092137</v>
      </c>
      <c r="K99">
        <f t="shared" si="17"/>
        <v>0.26173192557604896</v>
      </c>
      <c r="L99">
        <f t="shared" si="17"/>
        <v>0.13433934025527072</v>
      </c>
    </row>
    <row r="100" spans="1:12" x14ac:dyDescent="0.2">
      <c r="A100">
        <f t="shared" si="18"/>
        <v>9.1000000000000068</v>
      </c>
      <c r="B100">
        <f t="shared" ref="B100:F131" si="19">_xlfn.GAMMA(B$2/2)/_xlfn.GAMMA($A$2/2)/_xlfn.GAMMA((B$2-$A$2)/2)/(B$2-$A$2)*(H100)^(($A$2-2)/2)*(1-H100)^((B$2-$A$2)/2)</f>
        <v>6.7269156347149958E-3</v>
      </c>
      <c r="C100">
        <f t="shared" si="19"/>
        <v>9.8531603253097424E-3</v>
      </c>
      <c r="D100">
        <f t="shared" si="19"/>
        <v>1.1393203107600662E-2</v>
      </c>
      <c r="E100">
        <f t="shared" si="19"/>
        <v>1.2083464423121923E-2</v>
      </c>
      <c r="F100">
        <f t="shared" si="19"/>
        <v>1.2407297026244992E-2</v>
      </c>
      <c r="G100">
        <f t="shared" si="15"/>
        <v>1.2717181491963808E-2</v>
      </c>
      <c r="H100">
        <f t="shared" ref="H100:L115" si="20">1-EXP(-$A100/(H$2-$A$2))</f>
        <v>0.99988833419150991</v>
      </c>
      <c r="I100">
        <f t="shared" si="20"/>
        <v>0.8379742490661195</v>
      </c>
      <c r="J100">
        <f t="shared" si="20"/>
        <v>0.50341469620859081</v>
      </c>
      <c r="K100">
        <f t="shared" si="20"/>
        <v>0.26932981433623626</v>
      </c>
      <c r="L100">
        <f t="shared" si="20"/>
        <v>0.13858623601593001</v>
      </c>
    </row>
    <row r="101" spans="1:12" x14ac:dyDescent="0.2">
      <c r="A101">
        <f t="shared" si="18"/>
        <v>9.4000000000000075</v>
      </c>
      <c r="B101">
        <f t="shared" si="19"/>
        <v>5.7899937373320646E-3</v>
      </c>
      <c r="C101">
        <f t="shared" si="19"/>
        <v>8.5283066134328716E-3</v>
      </c>
      <c r="D101">
        <f t="shared" si="19"/>
        <v>9.9159426622419822E-3</v>
      </c>
      <c r="E101">
        <f t="shared" si="19"/>
        <v>1.0544523492188363E-2</v>
      </c>
      <c r="F101">
        <f t="shared" si="19"/>
        <v>1.0840660878448285E-2</v>
      </c>
      <c r="G101">
        <f t="shared" si="15"/>
        <v>1.1124741484293552E-2</v>
      </c>
      <c r="H101">
        <f t="shared" si="20"/>
        <v>0.99991727593444335</v>
      </c>
      <c r="I101">
        <f t="shared" si="20"/>
        <v>0.8474098942431163</v>
      </c>
      <c r="J101">
        <f t="shared" si="20"/>
        <v>0.51474314149786204</v>
      </c>
      <c r="K101">
        <f t="shared" si="20"/>
        <v>0.27684950939468822</v>
      </c>
      <c r="L101">
        <f t="shared" si="20"/>
        <v>0.14281229667983519</v>
      </c>
    </row>
    <row r="102" spans="1:12" x14ac:dyDescent="0.2">
      <c r="A102">
        <f t="shared" si="18"/>
        <v>9.7000000000000082</v>
      </c>
      <c r="B102">
        <f t="shared" si="19"/>
        <v>4.9835472217793974E-3</v>
      </c>
      <c r="C102">
        <f t="shared" si="19"/>
        <v>7.3787677133044516E-3</v>
      </c>
      <c r="D102">
        <f t="shared" si="19"/>
        <v>8.6260162831316971E-3</v>
      </c>
      <c r="E102">
        <f t="shared" si="19"/>
        <v>9.196934336736488E-3</v>
      </c>
      <c r="F102">
        <f t="shared" si="19"/>
        <v>9.4670241588832998E-3</v>
      </c>
      <c r="G102">
        <f t="shared" si="15"/>
        <v>9.7267487027464152E-3</v>
      </c>
      <c r="H102">
        <f t="shared" si="20"/>
        <v>0.99993871650494681</v>
      </c>
      <c r="I102">
        <f t="shared" si="20"/>
        <v>0.85629605022229738</v>
      </c>
      <c r="J102">
        <f t="shared" si="20"/>
        <v>0.52581315450633048</v>
      </c>
      <c r="K102">
        <f t="shared" si="20"/>
        <v>0.28429181548219062</v>
      </c>
      <c r="L102">
        <f t="shared" si="20"/>
        <v>0.14701762446311839</v>
      </c>
    </row>
    <row r="103" spans="1:12" x14ac:dyDescent="0.2">
      <c r="A103">
        <f t="shared" si="18"/>
        <v>10.000000000000009</v>
      </c>
      <c r="B103">
        <f t="shared" si="19"/>
        <v>4.289412911944881E-3</v>
      </c>
      <c r="C103">
        <f t="shared" si="19"/>
        <v>6.3819230727797374E-3</v>
      </c>
      <c r="D103">
        <f t="shared" si="19"/>
        <v>7.5004635896335752E-3</v>
      </c>
      <c r="E103">
        <f t="shared" si="19"/>
        <v>8.0177651496522347E-3</v>
      </c>
      <c r="F103">
        <f t="shared" si="19"/>
        <v>8.2634963875665192E-3</v>
      </c>
      <c r="G103">
        <f t="shared" si="15"/>
        <v>8.5003666025203119E-3</v>
      </c>
      <c r="H103">
        <f t="shared" si="20"/>
        <v>0.99995460007023751</v>
      </c>
      <c r="I103">
        <f t="shared" si="20"/>
        <v>0.86466471676338752</v>
      </c>
      <c r="J103">
        <f t="shared" si="20"/>
        <v>0.536630630768825</v>
      </c>
      <c r="K103">
        <f t="shared" si="20"/>
        <v>0.29165752904763897</v>
      </c>
      <c r="L103">
        <f t="shared" si="20"/>
        <v>0.15120232108044285</v>
      </c>
    </row>
    <row r="104" spans="1:12" x14ac:dyDescent="0.2">
      <c r="A104">
        <f>0.5+A103</f>
        <v>10.500000000000009</v>
      </c>
      <c r="B104">
        <f t="shared" si="19"/>
        <v>3.3406279733134174E-3</v>
      </c>
      <c r="C104">
        <f t="shared" si="19"/>
        <v>5.0071248478942851E-3</v>
      </c>
      <c r="D104">
        <f t="shared" si="19"/>
        <v>5.9357606282458121E-3</v>
      </c>
      <c r="E104">
        <f t="shared" si="19"/>
        <v>6.3725381711646602E-3</v>
      </c>
      <c r="F104">
        <f t="shared" si="19"/>
        <v>6.5814234547030793E-3</v>
      </c>
      <c r="G104">
        <f t="shared" si="15"/>
        <v>6.783575849559304E-3</v>
      </c>
      <c r="H104">
        <f t="shared" si="20"/>
        <v>0.99997246355065028</v>
      </c>
      <c r="I104">
        <f t="shared" si="20"/>
        <v>0.87754357174701836</v>
      </c>
      <c r="J104">
        <f t="shared" si="20"/>
        <v>0.55411415279460385</v>
      </c>
      <c r="K104">
        <f t="shared" si="20"/>
        <v>0.30376564997606759</v>
      </c>
      <c r="L104">
        <f t="shared" si="20"/>
        <v>0.15813124308905213</v>
      </c>
    </row>
    <row r="105" spans="1:12" x14ac:dyDescent="0.2">
      <c r="A105">
        <f t="shared" ref="A105:A133" si="21">0.5+A104</f>
        <v>11.000000000000009</v>
      </c>
      <c r="B105">
        <f t="shared" si="19"/>
        <v>2.6016977762139326E-3</v>
      </c>
      <c r="C105">
        <f t="shared" si="19"/>
        <v>3.9253592610839702E-3</v>
      </c>
      <c r="D105">
        <f t="shared" si="19"/>
        <v>4.6924279318754812E-3</v>
      </c>
      <c r="E105">
        <f t="shared" si="19"/>
        <v>5.0592244563152037E-3</v>
      </c>
      <c r="F105">
        <f t="shared" si="19"/>
        <v>5.2358124938767583E-3</v>
      </c>
      <c r="G105">
        <f t="shared" si="15"/>
        <v>5.4073783506338189E-3</v>
      </c>
      <c r="H105">
        <f t="shared" si="20"/>
        <v>0.99998329829920973</v>
      </c>
      <c r="I105">
        <f t="shared" si="20"/>
        <v>0.88919684163766632</v>
      </c>
      <c r="J105">
        <f t="shared" si="20"/>
        <v>0.57093799905689169</v>
      </c>
      <c r="K105">
        <f t="shared" si="20"/>
        <v>0.31566679956163679</v>
      </c>
      <c r="L105">
        <f t="shared" si="20"/>
        <v>0.16500360278441073</v>
      </c>
    </row>
    <row r="106" spans="1:12" x14ac:dyDescent="0.2">
      <c r="A106">
        <f t="shared" si="21"/>
        <v>11.500000000000009</v>
      </c>
      <c r="B106">
        <f t="shared" si="19"/>
        <v>2.0262109232382906E-3</v>
      </c>
      <c r="C106">
        <f t="shared" si="19"/>
        <v>3.0751452083102896E-3</v>
      </c>
      <c r="D106">
        <f t="shared" si="19"/>
        <v>3.7059159468956311E-3</v>
      </c>
      <c r="E106">
        <f t="shared" si="19"/>
        <v>4.0124688603114201E-3</v>
      </c>
      <c r="F106">
        <f t="shared" si="19"/>
        <v>4.1610260430333321E-3</v>
      </c>
      <c r="G106">
        <f t="shared" si="15"/>
        <v>4.3059176034110046E-3</v>
      </c>
      <c r="H106">
        <f t="shared" si="20"/>
        <v>0.99998986990640137</v>
      </c>
      <c r="I106">
        <f t="shared" si="20"/>
        <v>0.89974115627719642</v>
      </c>
      <c r="J106">
        <f t="shared" si="20"/>
        <v>0.58712705997034842</v>
      </c>
      <c r="K106">
        <f t="shared" si="20"/>
        <v>0.32736451568912794</v>
      </c>
      <c r="L106">
        <f t="shared" si="20"/>
        <v>0.17181986189711373</v>
      </c>
    </row>
    <row r="107" spans="1:12" x14ac:dyDescent="0.2">
      <c r="A107">
        <f t="shared" si="21"/>
        <v>12.000000000000009</v>
      </c>
      <c r="B107">
        <f t="shared" si="19"/>
        <v>1.5780177986062962E-3</v>
      </c>
      <c r="C107">
        <f t="shared" si="19"/>
        <v>2.4075899530718141E-3</v>
      </c>
      <c r="D107">
        <f t="shared" si="19"/>
        <v>2.9242089130599542E-3</v>
      </c>
      <c r="E107">
        <f t="shared" si="19"/>
        <v>3.1793172377268656E-3</v>
      </c>
      <c r="F107">
        <f t="shared" si="19"/>
        <v>3.303749585805323E-3</v>
      </c>
      <c r="G107">
        <f t="shared" si="15"/>
        <v>3.4255775001102474E-3</v>
      </c>
      <c r="H107">
        <f t="shared" si="20"/>
        <v>0.99999385578764666</v>
      </c>
      <c r="I107">
        <f t="shared" si="20"/>
        <v>0.90928204671058765</v>
      </c>
      <c r="J107">
        <f t="shared" si="20"/>
        <v>0.60270528680228896</v>
      </c>
      <c r="K107">
        <f t="shared" si="20"/>
        <v>0.33886227576814487</v>
      </c>
      <c r="L107">
        <f t="shared" si="20"/>
        <v>0.17858047838854729</v>
      </c>
    </row>
    <row r="108" spans="1:12" x14ac:dyDescent="0.2">
      <c r="A108">
        <f t="shared" si="21"/>
        <v>12.500000000000009</v>
      </c>
      <c r="B108">
        <f t="shared" si="19"/>
        <v>1.2289629828014187E-3</v>
      </c>
      <c r="C108">
        <f t="shared" si="19"/>
        <v>1.8839129327884348E-3</v>
      </c>
      <c r="D108">
        <f t="shared" si="19"/>
        <v>2.3055236103682332E-3</v>
      </c>
      <c r="E108">
        <f t="shared" si="19"/>
        <v>2.5170049435977743E-3</v>
      </c>
      <c r="F108">
        <f t="shared" si="19"/>
        <v>2.620823072838735E-3</v>
      </c>
      <c r="G108">
        <f t="shared" si="15"/>
        <v>2.722855287940877E-3</v>
      </c>
      <c r="H108">
        <f t="shared" si="20"/>
        <v>0.99999627334682795</v>
      </c>
      <c r="I108">
        <f t="shared" si="20"/>
        <v>0.91791500137610138</v>
      </c>
      <c r="J108">
        <f t="shared" si="20"/>
        <v>0.61769572710791953</v>
      </c>
      <c r="K108">
        <f t="shared" si="20"/>
        <v>0.35016349776685207</v>
      </c>
      <c r="L108">
        <f t="shared" si="20"/>
        <v>0.18528590648165866</v>
      </c>
    </row>
    <row r="109" spans="1:12" x14ac:dyDescent="0.2">
      <c r="A109">
        <f t="shared" si="21"/>
        <v>13.000000000000009</v>
      </c>
      <c r="B109">
        <f t="shared" si="19"/>
        <v>9.5711803509834878E-4</v>
      </c>
      <c r="C109">
        <f t="shared" si="19"/>
        <v>1.4734225185275556E-3</v>
      </c>
      <c r="D109">
        <f t="shared" si="19"/>
        <v>1.8163879526378322E-3</v>
      </c>
      <c r="E109">
        <f t="shared" si="19"/>
        <v>1.9910945705300192E-3</v>
      </c>
      <c r="F109">
        <f t="shared" si="19"/>
        <v>2.0774079278936259E-3</v>
      </c>
      <c r="G109">
        <f t="shared" si="15"/>
        <v>2.1625572306371594E-3</v>
      </c>
      <c r="H109">
        <f t="shared" si="20"/>
        <v>0.99999773967059302</v>
      </c>
      <c r="I109">
        <f t="shared" si="20"/>
        <v>0.92572642178566622</v>
      </c>
      <c r="J109">
        <f t="shared" si="20"/>
        <v>0.63212055882855789</v>
      </c>
      <c r="K109">
        <f t="shared" si="20"/>
        <v>0.36127154122804284</v>
      </c>
      <c r="L109">
        <f t="shared" si="20"/>
        <v>0.19193659669147289</v>
      </c>
    </row>
    <row r="110" spans="1:12" x14ac:dyDescent="0.2">
      <c r="A110">
        <f t="shared" si="21"/>
        <v>13.500000000000009</v>
      </c>
      <c r="B110">
        <f t="shared" si="19"/>
        <v>7.4540460669298022E-4</v>
      </c>
      <c r="C110">
        <f t="shared" si="19"/>
        <v>1.1518749618185681E-3</v>
      </c>
      <c r="D110">
        <f t="shared" si="19"/>
        <v>1.4300514777330037E-3</v>
      </c>
      <c r="E110">
        <f t="shared" si="19"/>
        <v>1.5739233255107651E-3</v>
      </c>
      <c r="F110">
        <f t="shared" si="19"/>
        <v>1.6454535133729718E-3</v>
      </c>
      <c r="G110">
        <f t="shared" si="15"/>
        <v>1.7162841715635125E-3</v>
      </c>
      <c r="H110">
        <f t="shared" si="20"/>
        <v>0.99999862904091363</v>
      </c>
      <c r="I110">
        <f t="shared" si="20"/>
        <v>0.93279448726025038</v>
      </c>
      <c r="J110">
        <f t="shared" si="20"/>
        <v>0.64600112310328295</v>
      </c>
      <c r="K110">
        <f t="shared" si="20"/>
        <v>0.37218970826783881</v>
      </c>
      <c r="L110">
        <f t="shared" si="20"/>
        <v>0.19853299585536222</v>
      </c>
    </row>
    <row r="111" spans="1:12" x14ac:dyDescent="0.2">
      <c r="A111">
        <f t="shared" si="21"/>
        <v>14.000000000000009</v>
      </c>
      <c r="B111">
        <f t="shared" si="19"/>
        <v>5.8052184797676505E-4</v>
      </c>
      <c r="C111">
        <f t="shared" si="19"/>
        <v>9.0015116462803654E-4</v>
      </c>
      <c r="D111">
        <f t="shared" si="19"/>
        <v>1.1251800919282135E-3</v>
      </c>
      <c r="E111">
        <f t="shared" si="19"/>
        <v>1.2433188043574908E-3</v>
      </c>
      <c r="F111">
        <f t="shared" si="19"/>
        <v>1.3024245932317879E-3</v>
      </c>
      <c r="G111">
        <f t="shared" si="15"/>
        <v>1.3611710706427959E-3</v>
      </c>
      <c r="H111">
        <f t="shared" si="20"/>
        <v>0.9999991684712809</v>
      </c>
      <c r="I111">
        <f t="shared" si="20"/>
        <v>0.93918993737478218</v>
      </c>
      <c r="J111">
        <f t="shared" si="20"/>
        <v>0.65935795584255907</v>
      </c>
      <c r="K111">
        <f t="shared" si="20"/>
        <v>0.38292124455731869</v>
      </c>
      <c r="L111">
        <f t="shared" si="20"/>
        <v>0.20507554716306697</v>
      </c>
    </row>
    <row r="112" spans="1:12" x14ac:dyDescent="0.2">
      <c r="A112">
        <f t="shared" si="21"/>
        <v>14.500000000000009</v>
      </c>
      <c r="B112">
        <f t="shared" si="19"/>
        <v>4.5211094373514372E-4</v>
      </c>
      <c r="C112">
        <f t="shared" si="19"/>
        <v>7.0319484831260297E-4</v>
      </c>
      <c r="D112">
        <f t="shared" si="19"/>
        <v>8.847906861685355E-4</v>
      </c>
      <c r="E112">
        <f t="shared" si="19"/>
        <v>9.81543608292075E-4</v>
      </c>
      <c r="F112">
        <f t="shared" si="19"/>
        <v>1.0302523681403133E-3</v>
      </c>
      <c r="G112">
        <f t="shared" si="15"/>
        <v>1.0788450496946119E-3</v>
      </c>
      <c r="H112">
        <f t="shared" si="20"/>
        <v>0.99999949565233748</v>
      </c>
      <c r="I112">
        <f t="shared" si="20"/>
        <v>0.94497677994359286</v>
      </c>
      <c r="J112">
        <f t="shared" si="20"/>
        <v>0.67221081811054739</v>
      </c>
      <c r="K112">
        <f t="shared" si="20"/>
        <v>0.3934693402873668</v>
      </c>
      <c r="L112">
        <f t="shared" si="20"/>
        <v>0.21156469018647228</v>
      </c>
    </row>
    <row r="113" spans="1:12" x14ac:dyDescent="0.2">
      <c r="A113">
        <f t="shared" si="21"/>
        <v>15.000000000000009</v>
      </c>
      <c r="B113">
        <f t="shared" si="19"/>
        <v>3.5210439195297371E-4</v>
      </c>
      <c r="C113">
        <f t="shared" si="19"/>
        <v>5.4916387346967482E-4</v>
      </c>
      <c r="D113">
        <f t="shared" si="19"/>
        <v>6.953858870566783E-4</v>
      </c>
      <c r="E113">
        <f t="shared" si="19"/>
        <v>7.7443264958641127E-4</v>
      </c>
      <c r="F113">
        <f t="shared" si="19"/>
        <v>8.1447453830683079E-4</v>
      </c>
      <c r="G113">
        <f t="shared" si="15"/>
        <v>8.5456889492140781E-4</v>
      </c>
      <c r="H113">
        <f t="shared" si="20"/>
        <v>0.99999969409767953</v>
      </c>
      <c r="I113">
        <f t="shared" si="20"/>
        <v>0.95021293163213616</v>
      </c>
      <c r="J113">
        <f t="shared" si="20"/>
        <v>0.68457872536105258</v>
      </c>
      <c r="K113">
        <f t="shared" si="20"/>
        <v>0.40383713111702901</v>
      </c>
      <c r="L113">
        <f t="shared" si="20"/>
        <v>0.21800086090914139</v>
      </c>
    </row>
    <row r="114" spans="1:12" x14ac:dyDescent="0.2">
      <c r="A114">
        <f t="shared" si="21"/>
        <v>15.500000000000009</v>
      </c>
      <c r="B114">
        <f t="shared" si="19"/>
        <v>2.7421919270255267E-4</v>
      </c>
      <c r="C114">
        <f t="shared" si="19"/>
        <v>4.2875418166656145E-4</v>
      </c>
      <c r="D114">
        <f t="shared" si="19"/>
        <v>5.4625430163159614E-4</v>
      </c>
      <c r="E114">
        <f t="shared" si="19"/>
        <v>6.1069112467861282E-4</v>
      </c>
      <c r="F114">
        <f t="shared" si="19"/>
        <v>6.435335689007213E-4</v>
      </c>
      <c r="G114">
        <f t="shared" si="15"/>
        <v>6.7654031323493473E-4</v>
      </c>
      <c r="H114">
        <f t="shared" si="20"/>
        <v>0.99999981446086372</v>
      </c>
      <c r="I114">
        <f t="shared" si="20"/>
        <v>0.9549507976064423</v>
      </c>
      <c r="J114">
        <f t="shared" si="20"/>
        <v>0.69647997557036012</v>
      </c>
      <c r="K114">
        <f t="shared" si="20"/>
        <v>0.41402769910565873</v>
      </c>
      <c r="L114">
        <f t="shared" si="20"/>
        <v>0.22438449175560804</v>
      </c>
    </row>
    <row r="115" spans="1:12" x14ac:dyDescent="0.2">
      <c r="A115">
        <f t="shared" si="21"/>
        <v>16.000000000000007</v>
      </c>
      <c r="B115">
        <f t="shared" si="19"/>
        <v>2.1356212981088498E-4</v>
      </c>
      <c r="C115">
        <f t="shared" si="19"/>
        <v>3.3466276252183897E-4</v>
      </c>
      <c r="D115">
        <f t="shared" si="19"/>
        <v>4.2890662861394681E-4</v>
      </c>
      <c r="E115">
        <f t="shared" si="19"/>
        <v>4.8132540873777475E-4</v>
      </c>
      <c r="F115">
        <f t="shared" si="19"/>
        <v>5.0820628842214628E-4</v>
      </c>
      <c r="G115">
        <f t="shared" si="15"/>
        <v>5.3532090305953974E-4</v>
      </c>
      <c r="H115">
        <f t="shared" si="20"/>
        <v>0.99999988746482527</v>
      </c>
      <c r="I115">
        <f t="shared" si="20"/>
        <v>0.95923779602163384</v>
      </c>
      <c r="J115">
        <f t="shared" si="20"/>
        <v>0.70793217630858596</v>
      </c>
      <c r="K115">
        <f t="shared" si="20"/>
        <v>0.42404407362912766</v>
      </c>
      <c r="L115">
        <f t="shared" si="20"/>
        <v>0.2307160116204291</v>
      </c>
    </row>
    <row r="116" spans="1:12" x14ac:dyDescent="0.2">
      <c r="A116">
        <f t="shared" si="21"/>
        <v>16.500000000000007</v>
      </c>
      <c r="B116">
        <f t="shared" si="19"/>
        <v>1.6632235754204989E-4</v>
      </c>
      <c r="C116">
        <f t="shared" si="19"/>
        <v>2.6116207860100537E-4</v>
      </c>
      <c r="D116">
        <f t="shared" si="19"/>
        <v>3.3662265544805403E-4</v>
      </c>
      <c r="E116">
        <f t="shared" si="19"/>
        <v>3.7918321549117764E-4</v>
      </c>
      <c r="F116">
        <f t="shared" si="19"/>
        <v>4.0114179473787684E-4</v>
      </c>
      <c r="G116">
        <f t="shared" si="15"/>
        <v>4.2337241914559002E-4</v>
      </c>
      <c r="H116">
        <f t="shared" ref="H116:L131" si="22">1-EXP(-$A116/(H$2-$A$2))</f>
        <v>0.99999993174396629</v>
      </c>
      <c r="I116">
        <f t="shared" si="22"/>
        <v>0.96311683259876002</v>
      </c>
      <c r="J116">
        <f t="shared" si="22"/>
        <v>0.71895227078958857</v>
      </c>
      <c r="K116">
        <f t="shared" si="22"/>
        <v>0.43388923228037668</v>
      </c>
      <c r="L116">
        <f t="shared" si="22"/>
        <v>0.23699584589700129</v>
      </c>
    </row>
    <row r="117" spans="1:12" x14ac:dyDescent="0.2">
      <c r="A117">
        <f t="shared" si="21"/>
        <v>17.000000000000007</v>
      </c>
      <c r="B117">
        <f t="shared" si="19"/>
        <v>1.2953198402094898E-4</v>
      </c>
      <c r="C117">
        <f t="shared" si="19"/>
        <v>2.0376350839204546E-4</v>
      </c>
      <c r="D117">
        <f t="shared" si="19"/>
        <v>2.6408830890107117E-4</v>
      </c>
      <c r="E117">
        <f t="shared" si="19"/>
        <v>2.9858310011400107E-4</v>
      </c>
      <c r="F117">
        <f t="shared" si="19"/>
        <v>3.1648819174204441E-4</v>
      </c>
      <c r="G117">
        <f t="shared" si="15"/>
        <v>3.3468128696766245E-4</v>
      </c>
      <c r="H117">
        <f t="shared" si="22"/>
        <v>0.99999995860062285</v>
      </c>
      <c r="I117">
        <f t="shared" si="22"/>
        <v>0.96662673003967392</v>
      </c>
      <c r="J117">
        <f t="shared" si="22"/>
        <v>0.72955656293798454</v>
      </c>
      <c r="K117">
        <f t="shared" si="22"/>
        <v>0.44356610175457178</v>
      </c>
      <c r="L117">
        <f t="shared" si="22"/>
        <v>0.24322441650614113</v>
      </c>
    </row>
    <row r="118" spans="1:12" x14ac:dyDescent="0.2">
      <c r="A118">
        <f t="shared" si="21"/>
        <v>17.500000000000007</v>
      </c>
      <c r="B118">
        <f t="shared" si="19"/>
        <v>1.0087961140358016E-4</v>
      </c>
      <c r="C118">
        <f t="shared" si="19"/>
        <v>1.5895165888016034E-4</v>
      </c>
      <c r="D118">
        <f t="shared" si="19"/>
        <v>2.071055373628795E-4</v>
      </c>
      <c r="E118">
        <f t="shared" si="19"/>
        <v>2.3501668916315225E-4</v>
      </c>
      <c r="F118">
        <f t="shared" si="19"/>
        <v>2.4959184703530303E-4</v>
      </c>
      <c r="G118">
        <f t="shared" si="15"/>
        <v>2.6445535985084506E-4</v>
      </c>
      <c r="H118">
        <f t="shared" si="22"/>
        <v>0.99999997489000847</v>
      </c>
      <c r="I118">
        <f t="shared" si="22"/>
        <v>0.96980261657768152</v>
      </c>
      <c r="J118">
        <f t="shared" si="22"/>
        <v>0.73976074151035398</v>
      </c>
      <c r="K118">
        <f t="shared" si="22"/>
        <v>0.45307755871913047</v>
      </c>
      <c r="L118">
        <f t="shared" si="22"/>
        <v>0.24940214192443322</v>
      </c>
    </row>
    <row r="119" spans="1:12" x14ac:dyDescent="0.2">
      <c r="A119">
        <f t="shared" si="21"/>
        <v>18.000000000000007</v>
      </c>
      <c r="B119">
        <f t="shared" si="19"/>
        <v>7.8565120728242444E-5</v>
      </c>
      <c r="C119">
        <f t="shared" si="19"/>
        <v>1.2397494678003271E-4</v>
      </c>
      <c r="D119">
        <f t="shared" si="19"/>
        <v>1.623608878229199E-4</v>
      </c>
      <c r="E119">
        <f t="shared" si="19"/>
        <v>1.8490988642696376E-4</v>
      </c>
      <c r="F119">
        <f t="shared" si="19"/>
        <v>1.9675562365896121E-4</v>
      </c>
      <c r="G119">
        <f t="shared" si="15"/>
        <v>2.0887957792012124E-4</v>
      </c>
      <c r="H119">
        <f t="shared" si="22"/>
        <v>0.99999998477002028</v>
      </c>
      <c r="I119">
        <f t="shared" si="22"/>
        <v>0.97267627755270747</v>
      </c>
      <c r="J119">
        <f t="shared" si="22"/>
        <v>0.74957990330632085</v>
      </c>
      <c r="K119">
        <f t="shared" si="22"/>
        <v>0.46242643066887645</v>
      </c>
      <c r="L119">
        <f t="shared" si="22"/>
        <v>0.25552943721234567</v>
      </c>
    </row>
    <row r="120" spans="1:12" x14ac:dyDescent="0.2">
      <c r="A120">
        <f t="shared" si="21"/>
        <v>18.500000000000007</v>
      </c>
      <c r="B120">
        <f t="shared" si="19"/>
        <v>6.1186577880853013E-5</v>
      </c>
      <c r="C120">
        <f t="shared" si="19"/>
        <v>9.6680752491623187E-5</v>
      </c>
      <c r="D120">
        <f t="shared" si="19"/>
        <v>1.2724124005658217E-4</v>
      </c>
      <c r="E120">
        <f t="shared" si="19"/>
        <v>1.4543174678997527E-4</v>
      </c>
      <c r="F120">
        <f t="shared" si="19"/>
        <v>1.5504490790217276E-4</v>
      </c>
      <c r="G120">
        <f t="shared" si="15"/>
        <v>1.6491948593906551E-4</v>
      </c>
      <c r="H120">
        <f t="shared" si="22"/>
        <v>0.99999999076255031</v>
      </c>
      <c r="I120">
        <f t="shared" si="22"/>
        <v>0.97527647352966063</v>
      </c>
      <c r="J120">
        <f t="shared" si="22"/>
        <v>0.75902857550385083</v>
      </c>
      <c r="K120">
        <f t="shared" si="22"/>
        <v>0.47161549676657488</v>
      </c>
      <c r="L120">
        <f t="shared" si="22"/>
        <v>0.26160671404211644</v>
      </c>
    </row>
    <row r="121" spans="1:12" x14ac:dyDescent="0.2">
      <c r="A121">
        <f t="shared" si="21"/>
        <v>19.000000000000007</v>
      </c>
      <c r="B121">
        <f t="shared" si="19"/>
        <v>4.7652154819705881E-5</v>
      </c>
      <c r="C121">
        <f t="shared" si="19"/>
        <v>7.538581183385677E-5</v>
      </c>
      <c r="D121">
        <f t="shared" si="19"/>
        <v>9.9687327758920952E-5</v>
      </c>
      <c r="E121">
        <f t="shared" si="19"/>
        <v>1.143417685396168E-4</v>
      </c>
      <c r="F121">
        <f t="shared" si="19"/>
        <v>1.2213226051560616E-4</v>
      </c>
      <c r="G121">
        <f t="shared" si="15"/>
        <v>1.3016352106201849E-4</v>
      </c>
      <c r="H121">
        <f t="shared" si="22"/>
        <v>0.99999999439720355</v>
      </c>
      <c r="I121">
        <f t="shared" si="22"/>
        <v>0.97762922814383446</v>
      </c>
      <c r="J121">
        <f t="shared" si="22"/>
        <v>0.76812073715180784</v>
      </c>
      <c r="K121">
        <f t="shared" si="22"/>
        <v>0.48064748866910234</v>
      </c>
      <c r="L121">
        <f t="shared" si="22"/>
        <v>0.26763438072541301</v>
      </c>
    </row>
    <row r="122" spans="1:12" x14ac:dyDescent="0.2">
      <c r="A122">
        <f t="shared" si="21"/>
        <v>19.500000000000007</v>
      </c>
      <c r="B122">
        <f t="shared" si="19"/>
        <v>3.7111535266523817E-5</v>
      </c>
      <c r="C122">
        <f t="shared" si="19"/>
        <v>5.8774417800806779E-5</v>
      </c>
      <c r="D122">
        <f t="shared" si="19"/>
        <v>7.8077467733223685E-5</v>
      </c>
      <c r="E122">
        <f t="shared" si="19"/>
        <v>8.9868071993933968E-5</v>
      </c>
      <c r="F122">
        <f t="shared" si="19"/>
        <v>9.6173199022014339E-5</v>
      </c>
      <c r="G122">
        <f t="shared" si="15"/>
        <v>1.0269662539608444E-4</v>
      </c>
      <c r="H122">
        <f t="shared" si="22"/>
        <v>0.99999999660173222</v>
      </c>
      <c r="I122">
        <f t="shared" si="22"/>
        <v>0.97975808855419566</v>
      </c>
      <c r="J122">
        <f t="shared" si="22"/>
        <v>0.77686983985157032</v>
      </c>
      <c r="K122">
        <f t="shared" si="22"/>
        <v>0.48952509133949285</v>
      </c>
      <c r="L122">
        <f t="shared" si="22"/>
        <v>0.27361284224076476</v>
      </c>
    </row>
    <row r="123" spans="1:12" x14ac:dyDescent="0.2">
      <c r="A123">
        <f t="shared" si="21"/>
        <v>20.000000000000007</v>
      </c>
      <c r="B123">
        <f t="shared" si="19"/>
        <v>2.8902492631595058E-5</v>
      </c>
      <c r="C123">
        <f t="shared" si="19"/>
        <v>4.5818537516857102E-5</v>
      </c>
      <c r="D123">
        <f t="shared" si="19"/>
        <v>6.113538869610688E-5</v>
      </c>
      <c r="E123">
        <f t="shared" si="19"/>
        <v>7.0610354283121073E-5</v>
      </c>
      <c r="F123">
        <f t="shared" si="19"/>
        <v>7.5707015462559535E-5</v>
      </c>
      <c r="G123">
        <f t="shared" si="15"/>
        <v>8.0999109560890947E-5</v>
      </c>
      <c r="H123">
        <f t="shared" si="22"/>
        <v>0.99999999793884642</v>
      </c>
      <c r="I123">
        <f t="shared" si="22"/>
        <v>0.98168436111126589</v>
      </c>
      <c r="J123">
        <f t="shared" si="22"/>
        <v>0.78528882765830288</v>
      </c>
      <c r="K123">
        <f t="shared" si="22"/>
        <v>0.49825094384510338</v>
      </c>
      <c r="L123">
        <f t="shared" si="22"/>
        <v>0.27954250026077221</v>
      </c>
    </row>
    <row r="124" spans="1:12" x14ac:dyDescent="0.2">
      <c r="A124">
        <f t="shared" si="21"/>
        <v>20.500000000000007</v>
      </c>
      <c r="B124">
        <f t="shared" si="19"/>
        <v>2.2509284162356464E-5</v>
      </c>
      <c r="C124">
        <f t="shared" si="19"/>
        <v>3.5715176576827703E-5</v>
      </c>
      <c r="D124">
        <f t="shared" si="19"/>
        <v>4.7857251375848779E-5</v>
      </c>
      <c r="E124">
        <f t="shared" si="19"/>
        <v>5.5462679938866134E-5</v>
      </c>
      <c r="F124">
        <f t="shared" si="19"/>
        <v>5.9577687055415594E-5</v>
      </c>
      <c r="G124">
        <f t="shared" si="15"/>
        <v>6.386582944166612E-5</v>
      </c>
      <c r="H124">
        <f t="shared" si="22"/>
        <v>0.99999999874984713</v>
      </c>
      <c r="I124">
        <f t="shared" si="22"/>
        <v>0.98342732459823878</v>
      </c>
      <c r="J124">
        <f t="shared" si="22"/>
        <v>0.79339015623132736</v>
      </c>
      <c r="K124">
        <f t="shared" si="22"/>
        <v>0.50682764014213655</v>
      </c>
      <c r="L124">
        <f t="shared" si="22"/>
        <v>0.28542375317909441</v>
      </c>
    </row>
    <row r="125" spans="1:12" x14ac:dyDescent="0.2">
      <c r="A125">
        <f t="shared" si="21"/>
        <v>21.000000000000007</v>
      </c>
      <c r="B125">
        <f t="shared" si="19"/>
        <v>1.7530247771992207E-5</v>
      </c>
      <c r="C125">
        <f t="shared" si="19"/>
        <v>2.7837301677888086E-5</v>
      </c>
      <c r="D125">
        <f t="shared" si="19"/>
        <v>3.7453926352587319E-5</v>
      </c>
      <c r="E125">
        <f t="shared" si="19"/>
        <v>4.3552124240882074E-5</v>
      </c>
      <c r="F125">
        <f t="shared" si="19"/>
        <v>4.6870884069252175E-5</v>
      </c>
      <c r="G125">
        <f t="shared" si="15"/>
        <v>5.0341674029871676E-5</v>
      </c>
      <c r="H125">
        <f t="shared" si="22"/>
        <v>0.99999999924174399</v>
      </c>
      <c r="I125">
        <f t="shared" si="22"/>
        <v>0.9850044231795223</v>
      </c>
      <c r="J125">
        <f t="shared" si="22"/>
        <v>0.8011858112619259</v>
      </c>
      <c r="K125">
        <f t="shared" si="22"/>
        <v>0.51525772984675222</v>
      </c>
      <c r="L125">
        <f t="shared" si="22"/>
        <v>0.29125699613721512</v>
      </c>
    </row>
    <row r="126" spans="1:12" x14ac:dyDescent="0.2">
      <c r="A126">
        <f t="shared" si="21"/>
        <v>21.500000000000007</v>
      </c>
      <c r="B126">
        <f t="shared" si="19"/>
        <v>1.3652571257758563E-5</v>
      </c>
      <c r="C126">
        <f t="shared" si="19"/>
        <v>2.1695410822375428E-5</v>
      </c>
      <c r="D126">
        <f t="shared" si="19"/>
        <v>2.9305384601648555E-5</v>
      </c>
      <c r="E126">
        <f t="shared" si="19"/>
        <v>3.4190066139752884E-5</v>
      </c>
      <c r="F126">
        <f t="shared" si="19"/>
        <v>3.6863853018810707E-5</v>
      </c>
      <c r="G126">
        <f t="shared" si="15"/>
        <v>3.9670129237143188E-5</v>
      </c>
      <c r="H126">
        <f t="shared" si="22"/>
        <v>0.99999999954009444</v>
      </c>
      <c r="I126">
        <f t="shared" si="22"/>
        <v>0.98643144098779911</v>
      </c>
      <c r="J126">
        <f t="shared" si="22"/>
        <v>0.8086873262058395</v>
      </c>
      <c r="K126">
        <f t="shared" si="22"/>
        <v>0.52354371899299856</v>
      </c>
      <c r="L126">
        <f t="shared" si="22"/>
        <v>0.29704262105099166</v>
      </c>
    </row>
    <row r="127" spans="1:12" x14ac:dyDescent="0.2">
      <c r="A127">
        <f t="shared" si="21"/>
        <v>22.000000000000007</v>
      </c>
      <c r="B127">
        <f t="shared" si="19"/>
        <v>1.0632631911194826E-5</v>
      </c>
      <c r="C127">
        <f t="shared" si="19"/>
        <v>1.6907457848497165E-5</v>
      </c>
      <c r="D127">
        <f t="shared" si="19"/>
        <v>2.2924691314069174E-5</v>
      </c>
      <c r="E127">
        <f t="shared" si="19"/>
        <v>2.6833560468954801E-5</v>
      </c>
      <c r="F127">
        <f t="shared" si="19"/>
        <v>2.8985583175838821E-5</v>
      </c>
      <c r="G127">
        <f t="shared" si="15"/>
        <v>3.1252308687037173E-5</v>
      </c>
      <c r="H127">
        <f t="shared" si="22"/>
        <v>0.99999999972105325</v>
      </c>
      <c r="I127">
        <f t="shared" si="22"/>
        <v>0.98772266009693155</v>
      </c>
      <c r="J127">
        <f t="shared" si="22"/>
        <v>0.81590579934669594</v>
      </c>
      <c r="K127">
        <f t="shared" si="22"/>
        <v>0.5316880707777869</v>
      </c>
      <c r="L127">
        <f t="shared" si="22"/>
        <v>0.30278101663698587</v>
      </c>
    </row>
    <row r="128" spans="1:12" x14ac:dyDescent="0.2">
      <c r="A128">
        <f t="shared" si="21"/>
        <v>22.500000000000007</v>
      </c>
      <c r="B128">
        <f t="shared" si="19"/>
        <v>8.2807024069910648E-6</v>
      </c>
      <c r="C128">
        <f t="shared" si="19"/>
        <v>1.3175326827833135E-5</v>
      </c>
      <c r="D128">
        <f t="shared" si="19"/>
        <v>1.7929604378714952E-5</v>
      </c>
      <c r="E128">
        <f t="shared" si="19"/>
        <v>2.1054731076026752E-5</v>
      </c>
      <c r="F128">
        <f t="shared" si="19"/>
        <v>2.2785175364976975E-5</v>
      </c>
      <c r="G128">
        <f t="shared" si="15"/>
        <v>2.4614351800930837E-5</v>
      </c>
      <c r="H128">
        <f t="shared" si="22"/>
        <v>0.99999999983081023</v>
      </c>
      <c r="I128">
        <f t="shared" si="22"/>
        <v>0.98889100346175773</v>
      </c>
      <c r="J128">
        <f t="shared" si="22"/>
        <v>0.82285191021561355</v>
      </c>
      <c r="K128">
        <f t="shared" si="22"/>
        <v>0.53969320629313233</v>
      </c>
      <c r="L128">
        <f t="shared" si="22"/>
        <v>0.30847256843858073</v>
      </c>
    </row>
    <row r="129" spans="1:12" x14ac:dyDescent="0.2">
      <c r="A129">
        <f t="shared" si="21"/>
        <v>23.000000000000007</v>
      </c>
      <c r="B129">
        <f t="shared" si="19"/>
        <v>6.4490180698891498E-6</v>
      </c>
      <c r="C129">
        <f t="shared" si="19"/>
        <v>1.0266438054445797E-5</v>
      </c>
      <c r="D129">
        <f t="shared" si="19"/>
        <v>1.4020188338508773E-5</v>
      </c>
      <c r="E129">
        <f t="shared" si="19"/>
        <v>1.6516539373715883E-5</v>
      </c>
      <c r="F129">
        <f t="shared" si="19"/>
        <v>1.7906745291697201E-5</v>
      </c>
      <c r="G129">
        <f t="shared" si="15"/>
        <v>1.9381502517190406E-5</v>
      </c>
      <c r="H129">
        <f t="shared" si="22"/>
        <v>0.9999999998973812</v>
      </c>
      <c r="I129">
        <f t="shared" si="22"/>
        <v>0.98994816425536647</v>
      </c>
      <c r="J129">
        <f t="shared" si="22"/>
        <v>0.82953593539127157</v>
      </c>
      <c r="K129">
        <f t="shared" si="22"/>
        <v>0.54756150524587843</v>
      </c>
      <c r="L129">
        <f t="shared" si="22"/>
        <v>0.31411765885188403</v>
      </c>
    </row>
    <row r="130" spans="1:12" x14ac:dyDescent="0.2">
      <c r="A130">
        <f t="shared" si="21"/>
        <v>23.500000000000007</v>
      </c>
      <c r="B130">
        <f t="shared" si="19"/>
        <v>5.0224996912971777E-6</v>
      </c>
      <c r="C130">
        <f t="shared" si="19"/>
        <v>7.9993719799484551E-6</v>
      </c>
      <c r="D130">
        <f t="shared" si="19"/>
        <v>1.0961182038629404E-5</v>
      </c>
      <c r="E130">
        <f t="shared" si="19"/>
        <v>1.2953614956799041E-5</v>
      </c>
      <c r="F130">
        <f t="shared" si="19"/>
        <v>1.4069527033220912E-5</v>
      </c>
      <c r="G130">
        <f t="shared" si="15"/>
        <v>1.5257516018829303E-5</v>
      </c>
      <c r="H130">
        <f t="shared" si="22"/>
        <v>0.99999999993775857</v>
      </c>
      <c r="I130">
        <f t="shared" si="22"/>
        <v>0.99090472289830422</v>
      </c>
      <c r="J130">
        <f t="shared" si="22"/>
        <v>0.83596776370382364</v>
      </c>
      <c r="K130">
        <f t="shared" si="22"/>
        <v>0.55529530666511817</v>
      </c>
      <c r="L130">
        <f t="shared" si="22"/>
        <v>0.31971666715142022</v>
      </c>
    </row>
    <row r="131" spans="1:12" x14ac:dyDescent="0.2">
      <c r="A131">
        <f t="shared" si="21"/>
        <v>24.000000000000007</v>
      </c>
      <c r="B131">
        <f t="shared" si="19"/>
        <v>3.9115276992708485E-6</v>
      </c>
      <c r="C131">
        <f t="shared" si="19"/>
        <v>6.2326374052087109E-6</v>
      </c>
      <c r="D131">
        <f t="shared" si="19"/>
        <v>8.5681194612292354E-6</v>
      </c>
      <c r="E131">
        <f t="shared" si="19"/>
        <v>1.0157101534668502E-5</v>
      </c>
      <c r="F131">
        <f t="shared" si="19"/>
        <v>1.1052110636501593E-5</v>
      </c>
      <c r="G131">
        <f t="shared" si="15"/>
        <v>1.200831035800442E-5</v>
      </c>
      <c r="H131">
        <f t="shared" si="22"/>
        <v>0.99999999996224864</v>
      </c>
      <c r="I131">
        <f t="shared" si="22"/>
        <v>0.99177025295097998</v>
      </c>
      <c r="J131">
        <f t="shared" si="22"/>
        <v>0.84215691086514843</v>
      </c>
      <c r="K131">
        <f t="shared" si="22"/>
        <v>0.56289690959752325</v>
      </c>
      <c r="L131">
        <f t="shared" si="22"/>
        <v>0.32526996951561205</v>
      </c>
    </row>
    <row r="132" spans="1:12" x14ac:dyDescent="0.2">
      <c r="A132">
        <f t="shared" si="21"/>
        <v>24.500000000000007</v>
      </c>
      <c r="B132">
        <f t="shared" ref="B132:F148" si="23">_xlfn.GAMMA(B$2/2)/_xlfn.GAMMA($A$2/2)/_xlfn.GAMMA((B$2-$A$2)/2)/(B$2-$A$2)*(H132)^(($A$2-2)/2)*(1-H132)^((B$2-$A$2)/2)</f>
        <v>3.0463004929508864E-6</v>
      </c>
      <c r="C132">
        <f t="shared" si="23"/>
        <v>4.8558990182018437E-6</v>
      </c>
      <c r="D132">
        <f t="shared" si="23"/>
        <v>6.6964113645818262E-6</v>
      </c>
      <c r="E132">
        <f t="shared" si="23"/>
        <v>7.9626850000717266E-6</v>
      </c>
      <c r="F132">
        <f t="shared" si="23"/>
        <v>8.6799632665685788E-6</v>
      </c>
      <c r="G132">
        <f t="shared" si="15"/>
        <v>9.44899686042334E-6</v>
      </c>
      <c r="H132">
        <f t="shared" ref="H132:L147" si="24">1-EXP(-$A132/(H$2-$A$2))</f>
        <v>0.99999999997710265</v>
      </c>
      <c r="I132">
        <f t="shared" si="24"/>
        <v>0.99255341692907562</v>
      </c>
      <c r="J132">
        <f t="shared" si="24"/>
        <v>0.84811253354708138</v>
      </c>
      <c r="K132">
        <f t="shared" si="24"/>
        <v>0.57036857379078754</v>
      </c>
      <c r="L132">
        <f t="shared" si="24"/>
        <v>0.33077793905205555</v>
      </c>
    </row>
    <row r="133" spans="1:12" x14ac:dyDescent="0.2">
      <c r="A133">
        <f t="shared" si="21"/>
        <v>25.000000000000007</v>
      </c>
      <c r="B133">
        <f t="shared" si="23"/>
        <v>2.3724565647574466E-6</v>
      </c>
      <c r="C133">
        <f t="shared" si="23"/>
        <v>3.7831277220804675E-6</v>
      </c>
      <c r="D133">
        <f t="shared" si="23"/>
        <v>5.2327608568815195E-6</v>
      </c>
      <c r="E133">
        <f t="shared" si="23"/>
        <v>6.2411412353556039E-6</v>
      </c>
      <c r="F133">
        <f t="shared" si="23"/>
        <v>6.8155561113441649E-6</v>
      </c>
      <c r="G133">
        <f t="shared" ref="G133:G148" si="25">_xlfn.CHISQ.DIST(A133,$A$2,0)</f>
        <v>7.4335975736714649E-6</v>
      </c>
      <c r="H133">
        <f t="shared" si="24"/>
        <v>0.99999999998611211</v>
      </c>
      <c r="I133">
        <f t="shared" si="24"/>
        <v>0.99326205300091452</v>
      </c>
      <c r="J133">
        <f t="shared" si="24"/>
        <v>0.8538434429284576</v>
      </c>
      <c r="K133">
        <f t="shared" si="24"/>
        <v>0.57771252036538778</v>
      </c>
      <c r="L133">
        <f t="shared" si="24"/>
        <v>0.33624094582258723</v>
      </c>
    </row>
    <row r="134" spans="1:12" x14ac:dyDescent="0.2">
      <c r="A134">
        <f>A133+5</f>
        <v>30.000000000000007</v>
      </c>
      <c r="B134">
        <f t="shared" si="23"/>
        <v>1.9475966783803538E-7</v>
      </c>
      <c r="C134">
        <f t="shared" si="23"/>
        <v>3.1120312879376294E-7</v>
      </c>
      <c r="D134">
        <f t="shared" si="23"/>
        <v>4.4111282920947183E-7</v>
      </c>
      <c r="E134">
        <f t="shared" si="23"/>
        <v>5.4114498975926406E-7</v>
      </c>
      <c r="F134">
        <f t="shared" si="23"/>
        <v>6.0134353024647749E-7</v>
      </c>
      <c r="G134">
        <f t="shared" si="25"/>
        <v>6.6842620035748749E-7</v>
      </c>
      <c r="H134">
        <f t="shared" si="24"/>
        <v>0.99999999999990641</v>
      </c>
      <c r="I134">
        <f t="shared" si="24"/>
        <v>0.99752124782333362</v>
      </c>
      <c r="J134">
        <f t="shared" si="24"/>
        <v>0.90050941950514163</v>
      </c>
      <c r="K134">
        <f t="shared" si="24"/>
        <v>0.64458983376522538</v>
      </c>
      <c r="L134">
        <f t="shared" si="24"/>
        <v>0.38847734646115595</v>
      </c>
    </row>
    <row r="135" spans="1:12" x14ac:dyDescent="0.2">
      <c r="A135">
        <f t="shared" ref="A135:A148" si="26">A134+5</f>
        <v>35.000000000000007</v>
      </c>
      <c r="B135">
        <f t="shared" si="23"/>
        <v>1.6430881483012192E-8</v>
      </c>
      <c r="C135">
        <f t="shared" si="23"/>
        <v>2.5565163191609907E-8</v>
      </c>
      <c r="D135">
        <f t="shared" si="23"/>
        <v>3.6841855625267734E-8</v>
      </c>
      <c r="E135">
        <f t="shared" si="23"/>
        <v>4.6318688827349588E-8</v>
      </c>
      <c r="F135">
        <f t="shared" si="23"/>
        <v>5.2329534883999632E-8</v>
      </c>
      <c r="G135">
        <f t="shared" si="25"/>
        <v>5.9263958246317797E-8</v>
      </c>
      <c r="H135">
        <f t="shared" si="24"/>
        <v>0.99999999999999933</v>
      </c>
      <c r="I135">
        <f t="shared" si="24"/>
        <v>0.99908811803444553</v>
      </c>
      <c r="J135">
        <f t="shared" si="24"/>
        <v>0.93227552834075911</v>
      </c>
      <c r="K135">
        <f t="shared" si="24"/>
        <v>0.70087584322337382</v>
      </c>
      <c r="L135">
        <f t="shared" si="24"/>
        <v>0.43660285545237132</v>
      </c>
    </row>
    <row r="136" spans="1:12" x14ac:dyDescent="0.2">
      <c r="A136">
        <f t="shared" si="26"/>
        <v>40.000000000000007</v>
      </c>
      <c r="B136">
        <f t="shared" si="23"/>
        <v>0</v>
      </c>
      <c r="C136">
        <f t="shared" si="23"/>
        <v>2.0991216628465792E-9</v>
      </c>
      <c r="D136">
        <f t="shared" si="23"/>
        <v>3.0590344767563858E-9</v>
      </c>
      <c r="E136">
        <f t="shared" si="23"/>
        <v>3.9284592752329788E-9</v>
      </c>
      <c r="F136">
        <f t="shared" si="23"/>
        <v>4.5083049103836042E-9</v>
      </c>
      <c r="G136">
        <f t="shared" si="25"/>
        <v>5.2005637376543695E-9</v>
      </c>
      <c r="H136">
        <f t="shared" si="24"/>
        <v>1</v>
      </c>
      <c r="I136">
        <f t="shared" si="24"/>
        <v>0.99966453737209748</v>
      </c>
      <c r="J136">
        <f t="shared" si="24"/>
        <v>0.95389911247165404</v>
      </c>
      <c r="K136">
        <f t="shared" si="24"/>
        <v>0.74824788464767034</v>
      </c>
      <c r="L136">
        <f t="shared" si="24"/>
        <v>0.4809409910695005</v>
      </c>
    </row>
    <row r="137" spans="1:12" x14ac:dyDescent="0.2">
      <c r="A137">
        <f t="shared" si="26"/>
        <v>45.000000000000007</v>
      </c>
      <c r="B137">
        <f t="shared" si="23"/>
        <v>0</v>
      </c>
      <c r="C137">
        <f t="shared" si="23"/>
        <v>1.72324672996847E-10</v>
      </c>
      <c r="D137">
        <f t="shared" si="23"/>
        <v>2.5303076967489581E-10</v>
      </c>
      <c r="E137">
        <f t="shared" si="23"/>
        <v>3.3094729073542685E-10</v>
      </c>
      <c r="F137">
        <f t="shared" si="23"/>
        <v>3.8545969783515578E-10</v>
      </c>
      <c r="G137">
        <f t="shared" si="25"/>
        <v>4.5278338287096392E-10</v>
      </c>
      <c r="H137">
        <f t="shared" si="24"/>
        <v>1</v>
      </c>
      <c r="I137">
        <f t="shared" si="24"/>
        <v>0.99987659019591335</v>
      </c>
      <c r="J137">
        <f t="shared" si="24"/>
        <v>0.96861855428574295</v>
      </c>
      <c r="K137">
        <f t="shared" si="24"/>
        <v>0.78811765566730307</v>
      </c>
      <c r="L137">
        <f t="shared" si="24"/>
        <v>0.52178981139806657</v>
      </c>
    </row>
    <row r="138" spans="1:12" x14ac:dyDescent="0.2">
      <c r="A138">
        <f t="shared" si="26"/>
        <v>50.000000000000007</v>
      </c>
      <c r="B138">
        <f t="shared" si="23"/>
        <v>0</v>
      </c>
      <c r="C138">
        <f t="shared" si="23"/>
        <v>1.4145822338547518E-11</v>
      </c>
      <c r="D138">
        <f t="shared" si="23"/>
        <v>2.087717998326921E-11</v>
      </c>
      <c r="E138">
        <f t="shared" si="23"/>
        <v>2.7738098137157205E-11</v>
      </c>
      <c r="F138">
        <f t="shared" si="23"/>
        <v>3.2761629137896542E-11</v>
      </c>
      <c r="G138">
        <f t="shared" si="25"/>
        <v>3.9177166327543295E-11</v>
      </c>
      <c r="H138">
        <f t="shared" si="24"/>
        <v>1</v>
      </c>
      <c r="I138">
        <f t="shared" si="24"/>
        <v>0.99995460007023751</v>
      </c>
      <c r="J138">
        <f t="shared" si="24"/>
        <v>0.97863826082499294</v>
      </c>
      <c r="K138">
        <f t="shared" si="24"/>
        <v>0.82167328454384692</v>
      </c>
      <c r="L138">
        <f t="shared" si="24"/>
        <v>0.55942391799750635</v>
      </c>
    </row>
    <row r="139" spans="1:12" x14ac:dyDescent="0.2">
      <c r="A139">
        <f t="shared" si="26"/>
        <v>55.000000000000007</v>
      </c>
      <c r="B139">
        <f t="shared" si="23"/>
        <v>0</v>
      </c>
      <c r="C139">
        <f t="shared" si="23"/>
        <v>1.1611764694488546E-12</v>
      </c>
      <c r="D139">
        <f t="shared" si="23"/>
        <v>1.7196646780991715E-12</v>
      </c>
      <c r="E139">
        <f t="shared" si="23"/>
        <v>2.31568014508657E-12</v>
      </c>
      <c r="F139">
        <f t="shared" si="23"/>
        <v>2.7713233071708467E-12</v>
      </c>
      <c r="G139">
        <f t="shared" si="25"/>
        <v>3.3728199515715928E-12</v>
      </c>
      <c r="H139">
        <f t="shared" si="24"/>
        <v>1</v>
      </c>
      <c r="I139">
        <f t="shared" si="24"/>
        <v>0.99998329829920973</v>
      </c>
      <c r="J139">
        <f t="shared" si="24"/>
        <v>0.9854587992938223</v>
      </c>
      <c r="K139">
        <f t="shared" si="24"/>
        <v>0.84991473666419848</v>
      </c>
      <c r="L139">
        <f t="shared" si="24"/>
        <v>0.59409630187899509</v>
      </c>
    </row>
    <row r="140" spans="1:12" x14ac:dyDescent="0.2">
      <c r="A140">
        <f t="shared" si="26"/>
        <v>60.000000000000007</v>
      </c>
      <c r="B140">
        <f t="shared" si="23"/>
        <v>0</v>
      </c>
      <c r="C140">
        <f t="shared" si="23"/>
        <v>9.5315672048547915E-14</v>
      </c>
      <c r="D140">
        <f t="shared" si="23"/>
        <v>1.4149080479384445E-13</v>
      </c>
      <c r="E140">
        <f t="shared" si="23"/>
        <v>1.9272221686445033E-13</v>
      </c>
      <c r="F140">
        <f t="shared" si="23"/>
        <v>2.3351975251587777E-13</v>
      </c>
      <c r="G140">
        <f t="shared" si="25"/>
        <v>2.8916866760980802E-13</v>
      </c>
      <c r="H140">
        <f t="shared" si="24"/>
        <v>1</v>
      </c>
      <c r="I140">
        <f t="shared" si="24"/>
        <v>0.99999385578764666</v>
      </c>
      <c r="J140">
        <f t="shared" si="24"/>
        <v>0.99010162439279614</v>
      </c>
      <c r="K140">
        <f t="shared" si="24"/>
        <v>0.8736836137369699</v>
      </c>
      <c r="L140">
        <f t="shared" si="24"/>
        <v>0.62604004420881076</v>
      </c>
    </row>
    <row r="141" spans="1:12" x14ac:dyDescent="0.2">
      <c r="A141">
        <f t="shared" si="26"/>
        <v>65</v>
      </c>
      <c r="B141">
        <f t="shared" si="23"/>
        <v>0</v>
      </c>
      <c r="C141">
        <f t="shared" si="23"/>
        <v>7.8240020026698167E-15</v>
      </c>
      <c r="D141">
        <f t="shared" si="23"/>
        <v>1.1632794269111686E-14</v>
      </c>
      <c r="E141">
        <f t="shared" si="23"/>
        <v>1.5999687590658285E-14</v>
      </c>
      <c r="F141">
        <f t="shared" si="23"/>
        <v>1.9613844652264998E-14</v>
      </c>
      <c r="G141">
        <f t="shared" si="25"/>
        <v>2.4705638493068629E-14</v>
      </c>
      <c r="H141">
        <f t="shared" si="24"/>
        <v>1</v>
      </c>
      <c r="I141">
        <f t="shared" si="24"/>
        <v>0.99999773967059302</v>
      </c>
      <c r="J141">
        <f t="shared" si="24"/>
        <v>0.99326205300091452</v>
      </c>
      <c r="K141">
        <f t="shared" si="24"/>
        <v>0.89368823371518247</v>
      </c>
      <c r="L141">
        <f t="shared" si="24"/>
        <v>0.6554698831700263</v>
      </c>
    </row>
    <row r="142" spans="1:12" x14ac:dyDescent="0.2">
      <c r="A142">
        <f t="shared" si="26"/>
        <v>70</v>
      </c>
      <c r="B142">
        <f t="shared" si="23"/>
        <v>0</v>
      </c>
      <c r="C142">
        <f t="shared" si="23"/>
        <v>6.422336524361435E-16</v>
      </c>
      <c r="D142">
        <f t="shared" si="23"/>
        <v>9.5591144487115152E-16</v>
      </c>
      <c r="E142">
        <f t="shared" si="23"/>
        <v>1.3256477924399617E-15</v>
      </c>
      <c r="F142">
        <f t="shared" si="23"/>
        <v>1.6429641933463632E-15</v>
      </c>
      <c r="G142">
        <f t="shared" si="25"/>
        <v>2.1045159384957457E-15</v>
      </c>
      <c r="H142">
        <f t="shared" si="24"/>
        <v>1</v>
      </c>
      <c r="I142">
        <f t="shared" si="24"/>
        <v>0.9999991684712809</v>
      </c>
      <c r="J142">
        <f t="shared" si="24"/>
        <v>0.99541339593847666</v>
      </c>
      <c r="K142">
        <f t="shared" si="24"/>
        <v>0.91052473883267226</v>
      </c>
      <c r="L142">
        <f t="shared" si="24"/>
        <v>0.68258365751557837</v>
      </c>
    </row>
    <row r="143" spans="1:12" x14ac:dyDescent="0.2">
      <c r="A143">
        <f t="shared" si="26"/>
        <v>75</v>
      </c>
      <c r="B143">
        <f t="shared" si="23"/>
        <v>0</v>
      </c>
      <c r="C143">
        <f t="shared" si="23"/>
        <v>5.2717762319624143E-17</v>
      </c>
      <c r="D143">
        <f t="shared" si="23"/>
        <v>7.8523687753964037E-17</v>
      </c>
      <c r="E143">
        <f t="shared" si="23"/>
        <v>1.096592560308883E-16</v>
      </c>
      <c r="F143">
        <f t="shared" si="23"/>
        <v>1.3730827254336094E-16</v>
      </c>
      <c r="G143">
        <f t="shared" si="25"/>
        <v>1.7881239747716356E-16</v>
      </c>
      <c r="H143">
        <f t="shared" si="24"/>
        <v>1</v>
      </c>
      <c r="I143">
        <f t="shared" si="24"/>
        <v>0.99999969409767953</v>
      </c>
      <c r="J143">
        <f t="shared" si="24"/>
        <v>0.99687784174912064</v>
      </c>
      <c r="K143">
        <f t="shared" si="24"/>
        <v>0.92469486077850238</v>
      </c>
      <c r="L143">
        <f t="shared" si="24"/>
        <v>0.70756363651683452</v>
      </c>
    </row>
    <row r="144" spans="1:12" x14ac:dyDescent="0.2">
      <c r="A144">
        <f t="shared" si="26"/>
        <v>80</v>
      </c>
      <c r="B144">
        <f t="shared" si="23"/>
        <v>0</v>
      </c>
      <c r="C144">
        <f t="shared" si="23"/>
        <v>4.3273378682733529E-18</v>
      </c>
      <c r="D144">
        <f t="shared" si="23"/>
        <v>6.4488387674200878E-18</v>
      </c>
      <c r="E144">
        <f t="shared" si="23"/>
        <v>9.059240396597422E-18</v>
      </c>
      <c r="F144">
        <f t="shared" si="23"/>
        <v>1.1452781239253163E-17</v>
      </c>
      <c r="G144">
        <f t="shared" si="25"/>
        <v>1.5159182561651882E-17</v>
      </c>
      <c r="H144">
        <f t="shared" si="24"/>
        <v>1</v>
      </c>
      <c r="I144">
        <f t="shared" si="24"/>
        <v>0.99999988746482527</v>
      </c>
      <c r="J144">
        <f t="shared" si="24"/>
        <v>0.99787470816909885</v>
      </c>
      <c r="K144">
        <f t="shared" si="24"/>
        <v>0.9366208724156273</v>
      </c>
      <c r="L144">
        <f t="shared" si="24"/>
        <v>0.73057774524808761</v>
      </c>
    </row>
    <row r="145" spans="1:12" x14ac:dyDescent="0.2">
      <c r="A145">
        <f t="shared" si="26"/>
        <v>85</v>
      </c>
      <c r="B145">
        <f t="shared" si="23"/>
        <v>0</v>
      </c>
      <c r="C145">
        <f t="shared" si="23"/>
        <v>3.552095346357681E-19</v>
      </c>
      <c r="D145">
        <f t="shared" si="23"/>
        <v>5.2953287726082161E-19</v>
      </c>
      <c r="E145">
        <f t="shared" si="23"/>
        <v>7.47601661169027E-19</v>
      </c>
      <c r="F145">
        <f t="shared" si="23"/>
        <v>9.5364585482482632E-19</v>
      </c>
      <c r="G145">
        <f t="shared" si="25"/>
        <v>1.2826378387981325E-18</v>
      </c>
      <c r="H145">
        <f t="shared" si="24"/>
        <v>1</v>
      </c>
      <c r="I145">
        <f t="shared" si="24"/>
        <v>0.99999995860062285</v>
      </c>
      <c r="J145">
        <f t="shared" si="24"/>
        <v>0.99855328750065009</v>
      </c>
      <c r="K145">
        <f t="shared" si="24"/>
        <v>0.9466581716084328</v>
      </c>
      <c r="L145">
        <f t="shared" si="24"/>
        <v>0.75178069344381315</v>
      </c>
    </row>
    <row r="146" spans="1:12" x14ac:dyDescent="0.2">
      <c r="A146">
        <f t="shared" si="26"/>
        <v>90</v>
      </c>
      <c r="B146">
        <f t="shared" si="23"/>
        <v>0</v>
      </c>
      <c r="C146">
        <f t="shared" si="23"/>
        <v>2.9157374502704188E-20</v>
      </c>
      <c r="D146">
        <f t="shared" si="23"/>
        <v>4.3476757896483162E-20</v>
      </c>
      <c r="E146">
        <f t="shared" si="23"/>
        <v>6.1640083235686152E-20</v>
      </c>
      <c r="F146">
        <f t="shared" si="23"/>
        <v>7.9290513323907862E-20</v>
      </c>
      <c r="G146">
        <f t="shared" si="25"/>
        <v>1.0833770588206686E-19</v>
      </c>
      <c r="H146">
        <f t="shared" si="24"/>
        <v>1</v>
      </c>
      <c r="I146">
        <f t="shared" si="24"/>
        <v>0.99999998477002028</v>
      </c>
      <c r="J146">
        <f t="shared" si="24"/>
        <v>0.99901520486488316</v>
      </c>
      <c r="K146">
        <f t="shared" si="24"/>
        <v>0.95510587216008047</v>
      </c>
      <c r="L146">
        <f t="shared" si="24"/>
        <v>0.77131501551730319</v>
      </c>
    </row>
    <row r="147" spans="1:12" x14ac:dyDescent="0.2">
      <c r="A147">
        <f t="shared" si="26"/>
        <v>95</v>
      </c>
      <c r="B147">
        <f t="shared" si="23"/>
        <v>0</v>
      </c>
      <c r="C147">
        <f t="shared" si="23"/>
        <v>2.3933830787034903E-21</v>
      </c>
      <c r="D147">
        <f t="shared" si="23"/>
        <v>3.569351193399925E-21</v>
      </c>
      <c r="E147">
        <f t="shared" si="23"/>
        <v>5.0785236293974618E-21</v>
      </c>
      <c r="F147">
        <f t="shared" si="23"/>
        <v>6.5840556402327437E-21</v>
      </c>
      <c r="G147">
        <f t="shared" si="25"/>
        <v>9.136586664755265E-21</v>
      </c>
      <c r="H147">
        <f t="shared" si="24"/>
        <v>1</v>
      </c>
      <c r="I147">
        <f t="shared" si="24"/>
        <v>0.99999999439720355</v>
      </c>
      <c r="J147">
        <f t="shared" si="24"/>
        <v>0.99932963774171735</v>
      </c>
      <c r="K147">
        <f t="shared" si="24"/>
        <v>0.96221571747200052</v>
      </c>
      <c r="L147">
        <f t="shared" si="24"/>
        <v>0.7893120287320865</v>
      </c>
    </row>
    <row r="148" spans="1:12" x14ac:dyDescent="0.2">
      <c r="A148">
        <f t="shared" si="26"/>
        <v>100</v>
      </c>
      <c r="B148">
        <f t="shared" si="23"/>
        <v>0</v>
      </c>
      <c r="C148">
        <f t="shared" si="23"/>
        <v>1.964608362241681E-22</v>
      </c>
      <c r="D148">
        <f t="shared" si="23"/>
        <v>2.93021562721424E-22</v>
      </c>
      <c r="E148">
        <f t="shared" si="23"/>
        <v>4.1816482180426761E-22</v>
      </c>
      <c r="F148">
        <f t="shared" si="23"/>
        <v>5.4609920229548445E-22</v>
      </c>
      <c r="G148">
        <f t="shared" si="25"/>
        <v>7.6945986267064326E-22</v>
      </c>
      <c r="H148">
        <f t="shared" ref="H148:L148" si="27">1-EXP(-$A148/(H$2-$A$2))</f>
        <v>1</v>
      </c>
      <c r="I148">
        <f t="shared" si="27"/>
        <v>0.99999999793884642</v>
      </c>
      <c r="J148">
        <f t="shared" si="27"/>
        <v>0.99954367609941897</v>
      </c>
      <c r="K148">
        <f t="shared" si="27"/>
        <v>0.96819958255462013</v>
      </c>
      <c r="L148">
        <f t="shared" si="27"/>
        <v>0.80589271596733192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n-Spheres</vt:lpstr>
      <vt:lpstr>PDF</vt:lpstr>
      <vt:lpstr>CDF</vt:lpstr>
      <vt:lpstr>Critical values; m=1</vt:lpstr>
      <vt:lpstr>Critical values; m=2</vt:lpstr>
      <vt:lpstr>PDF vs Chi^2</vt:lpstr>
      <vt:lpstr>m=1; converge to chisq</vt:lpstr>
      <vt:lpstr>m=1; convergence</vt:lpstr>
      <vt:lpstr>m=3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Hooper</dc:creator>
  <cp:lastModifiedBy>Microsoft Office User</cp:lastModifiedBy>
  <dcterms:created xsi:type="dcterms:W3CDTF">2021-10-18T08:42:06Z</dcterms:created>
  <dcterms:modified xsi:type="dcterms:W3CDTF">2023-02-14T03:09:08Z</dcterms:modified>
</cp:coreProperties>
</file>